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ce\Downloads\"/>
    </mc:Choice>
  </mc:AlternateContent>
  <xr:revisionPtr revIDLastSave="0" documentId="13_ncr:1_{28C7689E-09A3-4749-AE15-22026F647F28}" xr6:coauthVersionLast="47" xr6:coauthVersionMax="47" xr10:uidLastSave="{00000000-0000-0000-0000-000000000000}"/>
  <bookViews>
    <workbookView xWindow="-108" yWindow="-108" windowWidth="23256" windowHeight="12456" activeTab="2" xr2:uid="{794B41C9-A651-4ED1-AD0B-C1126196B06E}"/>
  </bookViews>
  <sheets>
    <sheet name="คะแนนแบบทดสอบปรนัย" sheetId="2" r:id="rId1"/>
    <sheet name="คะแนนแบบทดสอบอัตนัย" sheetId="3" r:id="rId2"/>
    <sheet name="ค่าความยาก อำนาจจำแนกอัตนัย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4" l="1"/>
  <c r="D41" i="4"/>
  <c r="E41" i="4"/>
  <c r="F41" i="4"/>
  <c r="G41" i="4"/>
  <c r="H41" i="4"/>
  <c r="I41" i="4"/>
  <c r="J41" i="4"/>
  <c r="K41" i="4"/>
  <c r="B41" i="4"/>
  <c r="B38" i="4"/>
  <c r="B40" i="4" s="1"/>
  <c r="C36" i="4"/>
  <c r="C40" i="4" s="1"/>
  <c r="C37" i="4"/>
  <c r="B37" i="4"/>
  <c r="B36" i="4"/>
  <c r="D40" i="4"/>
  <c r="E40" i="4"/>
  <c r="F40" i="4"/>
  <c r="G40" i="4"/>
  <c r="H40" i="4"/>
  <c r="I40" i="4"/>
  <c r="J40" i="4"/>
  <c r="K40" i="4"/>
  <c r="D36" i="4"/>
  <c r="E36" i="4"/>
  <c r="F36" i="4"/>
  <c r="G36" i="4"/>
  <c r="H36" i="4"/>
  <c r="I36" i="4"/>
  <c r="J36" i="4"/>
  <c r="K36" i="4"/>
  <c r="D37" i="4"/>
  <c r="E37" i="4"/>
  <c r="F37" i="4"/>
  <c r="G37" i="4"/>
  <c r="H37" i="4"/>
  <c r="I37" i="4"/>
  <c r="J37" i="4"/>
  <c r="K37" i="4"/>
  <c r="L34" i="4"/>
  <c r="L25" i="4"/>
  <c r="L10" i="4"/>
  <c r="L2" i="4"/>
  <c r="L8" i="4"/>
  <c r="L16" i="4"/>
  <c r="L21" i="4"/>
  <c r="L29" i="4"/>
  <c r="L33" i="4"/>
  <c r="L23" i="4"/>
  <c r="L3" i="4"/>
  <c r="L20" i="4"/>
  <c r="L31" i="4"/>
  <c r="L24" i="4"/>
  <c r="L12" i="4"/>
  <c r="L11" i="4"/>
  <c r="L28" i="4"/>
  <c r="L35" i="4"/>
  <c r="L7" i="4"/>
  <c r="L4" i="4"/>
  <c r="L13" i="4"/>
  <c r="L15" i="4"/>
  <c r="L5" i="4"/>
  <c r="L22" i="4"/>
  <c r="L26" i="4"/>
  <c r="L17" i="4"/>
  <c r="L9" i="4"/>
  <c r="L6" i="4"/>
  <c r="L18" i="4"/>
  <c r="L19" i="4"/>
  <c r="L30" i="4"/>
  <c r="L32" i="4"/>
  <c r="L27" i="4"/>
  <c r="L14" i="4"/>
  <c r="C38" i="4"/>
  <c r="D38" i="4"/>
  <c r="E38" i="4"/>
  <c r="F38" i="4"/>
  <c r="G38" i="4"/>
  <c r="H38" i="4"/>
  <c r="I38" i="4"/>
  <c r="J38" i="4"/>
  <c r="K38" i="4"/>
  <c r="C39" i="4"/>
  <c r="D39" i="4"/>
  <c r="E39" i="4"/>
  <c r="F39" i="4"/>
  <c r="G39" i="4"/>
  <c r="H39" i="4"/>
  <c r="I39" i="4"/>
  <c r="J39" i="4"/>
  <c r="K39" i="4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2" i="3"/>
  <c r="B39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2" i="3"/>
  <c r="B3" i="3"/>
  <c r="C3" i="3"/>
  <c r="D3" i="3"/>
  <c r="E3" i="3"/>
  <c r="F3" i="3"/>
  <c r="G3" i="3"/>
  <c r="H3" i="3"/>
  <c r="I3" i="3"/>
  <c r="B4" i="3"/>
  <c r="C4" i="3"/>
  <c r="D4" i="3"/>
  <c r="E4" i="3"/>
  <c r="F4" i="3"/>
  <c r="G4" i="3"/>
  <c r="H4" i="3"/>
  <c r="I4" i="3"/>
  <c r="B5" i="3"/>
  <c r="C5" i="3"/>
  <c r="D5" i="3"/>
  <c r="E5" i="3"/>
  <c r="F5" i="3"/>
  <c r="G5" i="3"/>
  <c r="H5" i="3"/>
  <c r="I5" i="3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B31" i="3"/>
  <c r="C31" i="3"/>
  <c r="D31" i="3"/>
  <c r="E31" i="3"/>
  <c r="F31" i="3"/>
  <c r="G31" i="3"/>
  <c r="H31" i="3"/>
  <c r="I31" i="3"/>
  <c r="B32" i="3"/>
  <c r="C32" i="3"/>
  <c r="D32" i="3"/>
  <c r="E32" i="3"/>
  <c r="F32" i="3"/>
  <c r="G32" i="3"/>
  <c r="H32" i="3"/>
  <c r="I32" i="3"/>
  <c r="B33" i="3"/>
  <c r="C33" i="3"/>
  <c r="D33" i="3"/>
  <c r="E33" i="3"/>
  <c r="F33" i="3"/>
  <c r="G33" i="3"/>
  <c r="H33" i="3"/>
  <c r="I33" i="3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C2" i="3"/>
  <c r="D2" i="3"/>
  <c r="E2" i="3"/>
  <c r="F2" i="3"/>
  <c r="G2" i="3"/>
  <c r="H2" i="3"/>
  <c r="I2" i="3"/>
  <c r="B2" i="3"/>
  <c r="AF2" i="2"/>
  <c r="AF29" i="2"/>
  <c r="AF18" i="2"/>
  <c r="AF16" i="2"/>
  <c r="AE36" i="2"/>
  <c r="AE38" i="2" s="1"/>
  <c r="AD36" i="2"/>
  <c r="AD37" i="2" s="1"/>
  <c r="AD39" i="2" s="1"/>
  <c r="AC36" i="2"/>
  <c r="AC38" i="2" s="1"/>
  <c r="AB36" i="2"/>
  <c r="AB37" i="2" s="1"/>
  <c r="AB39" i="2" s="1"/>
  <c r="AA36" i="2"/>
  <c r="AA38" i="2" s="1"/>
  <c r="Z36" i="2"/>
  <c r="Z37" i="2" s="1"/>
  <c r="Z39" i="2" s="1"/>
  <c r="Y36" i="2"/>
  <c r="Y38" i="2" s="1"/>
  <c r="X36" i="2"/>
  <c r="X37" i="2" s="1"/>
  <c r="X39" i="2" s="1"/>
  <c r="W36" i="2"/>
  <c r="W38" i="2" s="1"/>
  <c r="V36" i="2"/>
  <c r="V37" i="2" s="1"/>
  <c r="V39" i="2" s="1"/>
  <c r="U36" i="2"/>
  <c r="U38" i="2" s="1"/>
  <c r="T36" i="2"/>
  <c r="T37" i="2" s="1"/>
  <c r="T39" i="2" s="1"/>
  <c r="S36" i="2"/>
  <c r="S38" i="2" s="1"/>
  <c r="R36" i="2"/>
  <c r="R37" i="2" s="1"/>
  <c r="R39" i="2" s="1"/>
  <c r="Q36" i="2"/>
  <c r="Q38" i="2" s="1"/>
  <c r="P36" i="2"/>
  <c r="P37" i="2" s="1"/>
  <c r="P39" i="2" s="1"/>
  <c r="O36" i="2"/>
  <c r="O38" i="2" s="1"/>
  <c r="N36" i="2"/>
  <c r="N37" i="2" s="1"/>
  <c r="N39" i="2" s="1"/>
  <c r="M36" i="2"/>
  <c r="M38" i="2" s="1"/>
  <c r="L36" i="2"/>
  <c r="L37" i="2" s="1"/>
  <c r="L39" i="2" s="1"/>
  <c r="K36" i="2"/>
  <c r="K38" i="2" s="1"/>
  <c r="J36" i="2"/>
  <c r="J37" i="2" s="1"/>
  <c r="J39" i="2" s="1"/>
  <c r="I36" i="2"/>
  <c r="I38" i="2" s="1"/>
  <c r="H36" i="2"/>
  <c r="H37" i="2" s="1"/>
  <c r="H39" i="2" s="1"/>
  <c r="G36" i="2"/>
  <c r="G38" i="2" s="1"/>
  <c r="F36" i="2"/>
  <c r="F37" i="2" s="1"/>
  <c r="F39" i="2" s="1"/>
  <c r="E36" i="2"/>
  <c r="E38" i="2" s="1"/>
  <c r="D36" i="2"/>
  <c r="D37" i="2" s="1"/>
  <c r="D39" i="2" s="1"/>
  <c r="C36" i="2"/>
  <c r="C38" i="2" s="1"/>
  <c r="B36" i="2"/>
  <c r="B37" i="2" s="1"/>
  <c r="B39" i="2" s="1"/>
  <c r="AF35" i="2"/>
  <c r="AF34" i="2"/>
  <c r="AF33" i="2"/>
  <c r="AF32" i="2"/>
  <c r="AF31" i="2"/>
  <c r="AF30" i="2"/>
  <c r="AF28" i="2"/>
  <c r="AF27" i="2"/>
  <c r="AF26" i="2"/>
  <c r="AF25" i="2"/>
  <c r="AF24" i="2"/>
  <c r="AF23" i="2"/>
  <c r="AF22" i="2"/>
  <c r="AF21" i="2"/>
  <c r="AF20" i="2"/>
  <c r="AF19" i="2"/>
  <c r="AF17" i="2"/>
  <c r="AF15" i="2"/>
  <c r="AF14" i="2"/>
  <c r="AF13" i="2"/>
  <c r="AF12" i="2"/>
  <c r="AF11" i="2"/>
  <c r="AF10" i="2"/>
  <c r="AF9" i="2"/>
  <c r="AF8" i="2"/>
  <c r="AF7" i="2"/>
  <c r="AF6" i="2"/>
  <c r="AF5" i="2"/>
  <c r="AF4" i="2"/>
  <c r="AF3" i="2"/>
  <c r="L34" i="3" l="1"/>
  <c r="L32" i="3"/>
  <c r="L30" i="3"/>
  <c r="L28" i="3"/>
  <c r="L26" i="3"/>
  <c r="L24" i="3"/>
  <c r="L22" i="3"/>
  <c r="L18" i="3"/>
  <c r="L10" i="3"/>
  <c r="L8" i="3"/>
  <c r="L6" i="3"/>
  <c r="L4" i="3"/>
  <c r="L20" i="3"/>
  <c r="L16" i="3"/>
  <c r="L14" i="3"/>
  <c r="L12" i="3"/>
  <c r="L35" i="3"/>
  <c r="L33" i="3"/>
  <c r="L31" i="3"/>
  <c r="L29" i="3"/>
  <c r="L27" i="3"/>
  <c r="L25" i="3"/>
  <c r="L23" i="3"/>
  <c r="L21" i="3"/>
  <c r="L19" i="3"/>
  <c r="L17" i="3"/>
  <c r="L15" i="3"/>
  <c r="L13" i="3"/>
  <c r="L11" i="3"/>
  <c r="L9" i="3"/>
  <c r="L7" i="3"/>
  <c r="L5" i="3"/>
  <c r="L3" i="3"/>
  <c r="L2" i="3"/>
  <c r="S37" i="2"/>
  <c r="S39" i="2" s="1"/>
  <c r="S40" i="2" s="1"/>
  <c r="K37" i="2"/>
  <c r="K39" i="2" s="1"/>
  <c r="K40" i="2" s="1"/>
  <c r="AA37" i="2"/>
  <c r="AA39" i="2" s="1"/>
  <c r="AA40" i="2" s="1"/>
  <c r="C37" i="2"/>
  <c r="C39" i="2" s="1"/>
  <c r="C40" i="2" s="1"/>
  <c r="M37" i="2"/>
  <c r="M39" i="2" s="1"/>
  <c r="M40" i="2" s="1"/>
  <c r="AC37" i="2"/>
  <c r="AC39" i="2" s="1"/>
  <c r="AC40" i="2" s="1"/>
  <c r="I37" i="2"/>
  <c r="I39" i="2" s="1"/>
  <c r="I40" i="2" s="1"/>
  <c r="Q37" i="2"/>
  <c r="Q39" i="2" s="1"/>
  <c r="Q40" i="2" s="1"/>
  <c r="Y37" i="2"/>
  <c r="Y39" i="2" s="1"/>
  <c r="Y40" i="2" s="1"/>
  <c r="E37" i="2"/>
  <c r="E39" i="2" s="1"/>
  <c r="E40" i="2" s="1"/>
  <c r="U37" i="2"/>
  <c r="U39" i="2" s="1"/>
  <c r="U40" i="2" s="1"/>
  <c r="G37" i="2"/>
  <c r="G39" i="2" s="1"/>
  <c r="G40" i="2" s="1"/>
  <c r="O37" i="2"/>
  <c r="O39" i="2" s="1"/>
  <c r="O40" i="2" s="1"/>
  <c r="W37" i="2"/>
  <c r="W39" i="2" s="1"/>
  <c r="W40" i="2" s="1"/>
  <c r="AE37" i="2"/>
  <c r="AE39" i="2" s="1"/>
  <c r="AE40" i="2" s="1"/>
  <c r="D38" i="2"/>
  <c r="D40" i="2" s="1"/>
  <c r="H38" i="2"/>
  <c r="H40" i="2" s="1"/>
  <c r="L38" i="2"/>
  <c r="L40" i="2" s="1"/>
  <c r="P38" i="2"/>
  <c r="P40" i="2" s="1"/>
  <c r="T38" i="2"/>
  <c r="T40" i="2" s="1"/>
  <c r="X38" i="2"/>
  <c r="X40" i="2" s="1"/>
  <c r="AB38" i="2"/>
  <c r="AB40" i="2" s="1"/>
  <c r="B38" i="2"/>
  <c r="B40" i="2" s="1"/>
  <c r="F38" i="2"/>
  <c r="F40" i="2" s="1"/>
  <c r="J38" i="2"/>
  <c r="J40" i="2" s="1"/>
  <c r="N38" i="2"/>
  <c r="N40" i="2" s="1"/>
  <c r="R38" i="2"/>
  <c r="R40" i="2" s="1"/>
  <c r="V38" i="2"/>
  <c r="V40" i="2" s="1"/>
  <c r="Z38" i="2"/>
  <c r="Z40" i="2" s="1"/>
  <c r="AD38" i="2"/>
  <c r="AD40" i="2" s="1"/>
  <c r="AF40" i="2" l="1"/>
  <c r="AF36" i="2" l="1"/>
  <c r="AF37" i="2" s="1"/>
  <c r="AF39" i="2" s="1"/>
  <c r="C44" i="2" l="1"/>
  <c r="AF38" i="2"/>
</calcChain>
</file>

<file path=xl/sharedStrings.xml><?xml version="1.0" encoding="utf-8"?>
<sst xmlns="http://schemas.openxmlformats.org/spreadsheetml/2006/main" count="133" uniqueCount="89">
  <si>
    <t>p</t>
  </si>
  <si>
    <t>q</t>
  </si>
  <si>
    <t>คนที่ 1</t>
  </si>
  <si>
    <t>คนที่ 10</t>
  </si>
  <si>
    <t>คนที่ 2</t>
  </si>
  <si>
    <t>คนที่ 3</t>
  </si>
  <si>
    <t>คนที่ 4</t>
  </si>
  <si>
    <t>คนที่ 5</t>
  </si>
  <si>
    <t>คนที่ 6</t>
  </si>
  <si>
    <t>คนที่ 7</t>
  </si>
  <si>
    <t>คนที่ 8</t>
  </si>
  <si>
    <t>คนที่ 9</t>
  </si>
  <si>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</si>
  <si>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</si>
  <si>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</si>
  <si>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</si>
  <si>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</si>
  <si>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</si>
  <si>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</si>
  <si>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</si>
  <si>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ข้อ 9</t>
  </si>
  <si>
    <t>ข้อ 10</t>
  </si>
  <si>
    <t>p*q</t>
  </si>
  <si>
    <t>ผลรวมคนตอบถูก</t>
  </si>
  <si>
    <t>ผลรวมคนตอบผิด</t>
  </si>
  <si>
    <t>x</t>
  </si>
  <si>
    <t>kr20 =</t>
  </si>
  <si>
    <t>ข้อ 11</t>
  </si>
  <si>
    <t>ข้อ 12</t>
  </si>
  <si>
    <t>ข้อ 13</t>
  </si>
  <si>
    <t>ข้อ 14</t>
  </si>
  <si>
    <t>ข้อ 15</t>
  </si>
  <si>
    <t>ข้อ 16</t>
  </si>
  <si>
    <t>ข้อ 17</t>
  </si>
  <si>
    <t>ข้อ 18</t>
  </si>
  <si>
    <t>ข้อ 19</t>
  </si>
  <si>
    <t>ข้อ 20</t>
  </si>
  <si>
    <t>ข้อ 21</t>
  </si>
  <si>
    <t>ข้อ 22</t>
  </si>
  <si>
    <t>ข้อ 23</t>
  </si>
  <si>
    <t>ข้อ 24</t>
  </si>
  <si>
    <t>ข้อ 25</t>
  </si>
  <si>
    <t>ข้อ 26</t>
  </si>
  <si>
    <t>ข้อ 27</t>
  </si>
  <si>
    <t>ข้อ 28</t>
  </si>
  <si>
    <t>ข้อ 29</t>
  </si>
  <si>
    <t>ข้อ 30</t>
  </si>
  <si>
    <t>คนที่ 11</t>
  </si>
  <si>
    <t>คนที่ 12</t>
  </si>
  <si>
    <t>คนที่ 13</t>
  </si>
  <si>
    <t>คนที่ 14</t>
  </si>
  <si>
    <t>คนที่ 15</t>
  </si>
  <si>
    <t>คนที่ 16</t>
  </si>
  <si>
    <t>คนที่ 17</t>
  </si>
  <si>
    <t>คนที่ 18</t>
  </si>
  <si>
    <t>คนที่ 19</t>
  </si>
  <si>
    <t>คนที่ 20</t>
  </si>
  <si>
    <t>คนที่ 21</t>
  </si>
  <si>
    <t>คนที่ 22</t>
  </si>
  <si>
    <t>คนที่ 23</t>
  </si>
  <si>
    <t>คนที่ 24</t>
  </si>
  <si>
    <t>คนที่ 25</t>
  </si>
  <si>
    <t>คนที่ 26</t>
  </si>
  <si>
    <t>คนที่ 27</t>
  </si>
  <si>
    <t>คนที่ 28</t>
  </si>
  <si>
    <t>คนที่ 29</t>
  </si>
  <si>
    <t>คนที่ 30</t>
  </si>
  <si>
    <t>คนที่ 31</t>
  </si>
  <si>
    <t>คนที่ 32</t>
  </si>
  <si>
    <t>คนที่ 33</t>
  </si>
  <si>
    <t>คนที่ 34</t>
  </si>
  <si>
    <t>รวม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</si>
  <si>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</si>
  <si>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</si>
  <si>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</si>
  <si>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</si>
  <si>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</si>
  <si>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</si>
  <si>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</si>
  <si>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</si>
  <si>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</si>
  <si>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</si>
  <si>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</si>
  <si>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PE</t>
  </si>
  <si>
    <t>SU</t>
  </si>
  <si>
    <t>SL</t>
  </si>
  <si>
    <t>Xmax</t>
  </si>
  <si>
    <t>Xmin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</si>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</sst>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/>
    <xf numFmtId="2" fontId="0" fillId="6" borderId="0" xfId="0" applyNumberFormat="1" applyFill="1"/>
    <xf numFmtId="0" fontId="0" fillId="6" borderId="0" xfId="0" applyFill="1"/>
    <xf numFmtId="2" fontId="0" fillId="7" borderId="0" xfId="0" applyNumberFormat="1" applyFill="1"/>
    <xf numFmtId="0" fontId="0" fillId="7" borderId="0" xfId="0" applyFill="1"/>
  </cellXfs>
  <cellStyles count="1">
    <cellStyle name="Normal" xfId="0" builtinId="0"/>
  </cellStyles>
  <dxfs count="11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46EEE0-E921-4700-A7DB-E12B1C76B54C}" name="Table1" displayName="Table1" ref="B1:L36" totalsRowCount="1">
  <autoFilter ref="B1:L35" xr:uid="{1246EEE0-E921-4700-A7DB-E12B1C76B54C}"/>
  <sortState xmlns:xlrd2="http://schemas.microsoft.com/office/spreadsheetml/2017/richdata2" ref="B2:L35">
    <sortCondition ref="L1:L35"/>
  </sortState>
  <tableColumns count="11">
    <tableColumn id="1" xr3:uid="{BF5E7AAE-49EC-483F-B774-C0C31C63CE9B}" name="Column1" totalsRowFunction="custom" totalsRowDxfId="10">
      <totalsRowFormula>SUM(B2:B10)</totalsRowFormula>
    </tableColumn>
    <tableColumn id="2" xr3:uid="{56B8426D-7858-4821-A3D4-84F38AF5C609}" name="Column2" totalsRowFunction="custom" totalsRowDxfId="9">
      <totalsRowFormula>SUM(C2:C10)</totalsRowFormula>
    </tableColumn>
    <tableColumn id="3" xr3:uid="{8312CA26-2A4C-4F3B-8868-56300D1AB730}" name="Column3" totalsRowFunction="custom" totalsRowDxfId="8">
      <totalsRowFormula>SUM(D2:D10)</totalsRowFormula>
    </tableColumn>
    <tableColumn id="4" xr3:uid="{AC54B3C0-7981-4537-A434-F1C0211D4E3D}" name="Column4" totalsRowFunction="custom" totalsRowDxfId="7">
      <totalsRowFormula>SUM(E2:E10)</totalsRowFormula>
    </tableColumn>
    <tableColumn id="5" xr3:uid="{AD49B3A5-501D-4359-B390-7EE1BB4D50CF}" name="Column5" totalsRowFunction="custom" totalsRowDxfId="6">
      <totalsRowFormula>SUM(F2:F10)</totalsRowFormula>
    </tableColumn>
    <tableColumn id="6" xr3:uid="{9B0FB564-605E-4B65-9F99-114DF489A92C}" name="Column6" totalsRowFunction="custom" totalsRowDxfId="5">
      <totalsRowFormula>SUM(G2:G10)</totalsRowFormula>
    </tableColumn>
    <tableColumn id="7" xr3:uid="{F2883937-C4EB-40E0-B417-84500C71F53D}" name="Column7" totalsRowFunction="custom" totalsRowDxfId="4">
      <totalsRowFormula>SUM(H2:H10)</totalsRowFormula>
    </tableColumn>
    <tableColumn id="8" xr3:uid="{145EC23F-12B0-4E5F-AE1C-9DC78BA66EB8}" name="Column8" totalsRowFunction="custom" totalsRowDxfId="3">
      <totalsRowFormula>SUM(I2:I10)</totalsRowFormula>
    </tableColumn>
    <tableColumn id="9" xr3:uid="{54237CD6-B6B9-485B-8650-2DF3EC4BCC82}" name="Column9" totalsRowFunction="custom" totalsRowDxfId="2">
      <totalsRowFormula>SUM(J2:J10)</totalsRowFormula>
    </tableColumn>
    <tableColumn id="10" xr3:uid="{C75848EB-BD41-4517-A197-35282533A8D7}" name="Column10" totalsRowFunction="custom" totalsRowDxfId="1">
      <totalsRowFormula>SUM(K2:K10)</totalsRowFormula>
    </tableColumn>
    <tableColumn id="11" xr3:uid="{C5E16458-7D12-4218-98EF-9C0A2A49011F}" name="Column11" totalsRowDxfId="0">
      <calculatedColumnFormula>SUM(Table1[[#This Row],[Column1]:[Column10]])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55FB-3E41-448B-ADC6-6EB1B1401158}">
  <dimension ref="A1:AF47"/>
  <sheetViews>
    <sheetView topLeftCell="A16" workbookViewId="0">
      <selection activeCell="F42" sqref="F42"/>
    </sheetView>
  </sheetViews>
  <sheetFormatPr defaultRowHeight="14.4" x14ac:dyDescent="0.3"/>
  <cols>
    <col min="1" max="1" width="15.21875" customWidth="1"/>
    <col min="2" max="2" width="8.88671875" customWidth="1"/>
  </cols>
  <sheetData>
    <row r="1" spans="1:32" x14ac:dyDescent="0.3">
      <c r="A1" s="2"/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27</v>
      </c>
      <c r="M1" s="3" t="s">
        <v>28</v>
      </c>
      <c r="N1" s="3" t="s">
        <v>29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40</v>
      </c>
      <c r="Z1" s="3" t="s">
        <v>41</v>
      </c>
      <c r="AA1" s="3" t="s">
        <v>42</v>
      </c>
      <c r="AB1" s="3" t="s">
        <v>43</v>
      </c>
      <c r="AC1" s="3" t="s">
        <v>44</v>
      </c>
      <c r="AD1" s="3" t="s">
        <v>45</v>
      </c>
      <c r="AE1" s="3" t="s">
        <v>46</v>
      </c>
      <c r="AF1" s="2" t="s">
        <v>25</v>
      </c>
    </row>
    <row r="2" spans="1:32" x14ac:dyDescent="0.3">
      <c r="A2" s="4" t="s">
        <v>2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1</v>
      </c>
      <c r="W2" s="5">
        <v>1</v>
      </c>
      <c r="X2" s="5">
        <v>1</v>
      </c>
      <c r="Y2" s="5">
        <v>1</v>
      </c>
      <c r="Z2" s="5">
        <v>1</v>
      </c>
      <c r="AA2" s="5">
        <v>1</v>
      </c>
      <c r="AB2" s="5">
        <v>1</v>
      </c>
      <c r="AC2" s="5">
        <v>1</v>
      </c>
      <c r="AD2" s="5">
        <v>1</v>
      </c>
      <c r="AE2" s="5">
        <v>1</v>
      </c>
      <c r="AF2" s="2">
        <f>SUM(B2:AE2)</f>
        <v>30</v>
      </c>
    </row>
    <row r="3" spans="1:32" x14ac:dyDescent="0.3">
      <c r="A3" s="4" t="s">
        <v>4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</v>
      </c>
      <c r="Y3" s="5">
        <v>1</v>
      </c>
      <c r="Z3" s="5">
        <v>1</v>
      </c>
      <c r="AA3" s="5">
        <v>1</v>
      </c>
      <c r="AB3" s="5">
        <v>1</v>
      </c>
      <c r="AC3" s="5">
        <v>1</v>
      </c>
      <c r="AD3" s="5">
        <v>1</v>
      </c>
      <c r="AE3" s="5">
        <v>1</v>
      </c>
      <c r="AF3" s="2">
        <f t="shared" ref="AF3:AF35" si="0">SUM(B3:AE3)</f>
        <v>30</v>
      </c>
    </row>
    <row r="4" spans="1:32" x14ac:dyDescent="0.3">
      <c r="A4" s="4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2">
        <f t="shared" si="0"/>
        <v>30</v>
      </c>
    </row>
    <row r="5" spans="1:32" x14ac:dyDescent="0.3">
      <c r="A5" s="4" t="s">
        <v>6</v>
      </c>
      <c r="B5" s="5">
        <v>1</v>
      </c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</v>
      </c>
      <c r="L5" s="5">
        <v>1</v>
      </c>
      <c r="M5" s="5">
        <v>0</v>
      </c>
      <c r="N5" s="5">
        <v>0</v>
      </c>
      <c r="O5" s="5">
        <v>0</v>
      </c>
      <c r="P5" s="5">
        <v>0</v>
      </c>
      <c r="Q5" s="5">
        <v>1</v>
      </c>
      <c r="R5" s="5">
        <v>0</v>
      </c>
      <c r="S5" s="5">
        <v>0</v>
      </c>
      <c r="T5" s="5">
        <v>1</v>
      </c>
      <c r="U5" s="5">
        <v>1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1</v>
      </c>
      <c r="AF5" s="2">
        <f t="shared" si="0"/>
        <v>9</v>
      </c>
    </row>
    <row r="6" spans="1:32" x14ac:dyDescent="0.3">
      <c r="A6" s="4" t="s">
        <v>7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2">
        <f t="shared" si="0"/>
        <v>30</v>
      </c>
    </row>
    <row r="7" spans="1:32" x14ac:dyDescent="0.3">
      <c r="A7" s="4" t="s">
        <v>8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2">
        <f t="shared" si="0"/>
        <v>30</v>
      </c>
    </row>
    <row r="8" spans="1:32" x14ac:dyDescent="0.3">
      <c r="A8" s="4" t="s">
        <v>9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0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2">
        <f t="shared" si="0"/>
        <v>29</v>
      </c>
    </row>
    <row r="9" spans="1:32" x14ac:dyDescent="0.3">
      <c r="A9" s="4" t="s">
        <v>10</v>
      </c>
      <c r="B9" s="5">
        <v>1</v>
      </c>
      <c r="C9" s="5">
        <v>1</v>
      </c>
      <c r="D9" s="5">
        <v>0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0</v>
      </c>
      <c r="N9" s="5">
        <v>1</v>
      </c>
      <c r="O9" s="5">
        <v>1</v>
      </c>
      <c r="P9" s="5">
        <v>0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0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0</v>
      </c>
      <c r="AE9" s="5">
        <v>1</v>
      </c>
      <c r="AF9" s="2">
        <f t="shared" si="0"/>
        <v>25</v>
      </c>
    </row>
    <row r="10" spans="1:32" x14ac:dyDescent="0.3">
      <c r="A10" s="4" t="s">
        <v>11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0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0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0</v>
      </c>
      <c r="X10" s="5">
        <v>1</v>
      </c>
      <c r="Y10" s="5">
        <v>1</v>
      </c>
      <c r="Z10" s="5">
        <v>0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2">
        <f t="shared" si="0"/>
        <v>26</v>
      </c>
    </row>
    <row r="11" spans="1:32" x14ac:dyDescent="0.3">
      <c r="A11" s="4" t="s">
        <v>3</v>
      </c>
      <c r="B11" s="5">
        <v>1</v>
      </c>
      <c r="C11" s="5">
        <v>1</v>
      </c>
      <c r="D11" s="5">
        <v>1</v>
      </c>
      <c r="E11" s="5">
        <v>1</v>
      </c>
      <c r="F11" s="5">
        <v>0</v>
      </c>
      <c r="G11" s="5">
        <v>1</v>
      </c>
      <c r="H11" s="5">
        <v>1</v>
      </c>
      <c r="I11" s="5">
        <v>0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0</v>
      </c>
      <c r="P11" s="5">
        <v>1</v>
      </c>
      <c r="Q11" s="5">
        <v>1</v>
      </c>
      <c r="R11" s="5">
        <v>0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0</v>
      </c>
      <c r="Y11" s="5">
        <v>1</v>
      </c>
      <c r="Z11" s="5">
        <v>1</v>
      </c>
      <c r="AA11" s="5">
        <v>0</v>
      </c>
      <c r="AB11" s="5">
        <v>1</v>
      </c>
      <c r="AC11" s="5">
        <v>1</v>
      </c>
      <c r="AD11" s="5">
        <v>0</v>
      </c>
      <c r="AE11" s="5">
        <v>1</v>
      </c>
      <c r="AF11" s="2">
        <f t="shared" si="0"/>
        <v>23</v>
      </c>
    </row>
    <row r="12" spans="1:32" x14ac:dyDescent="0.3">
      <c r="A12" s="4" t="s">
        <v>47</v>
      </c>
      <c r="B12" s="5">
        <v>0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0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0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1</v>
      </c>
      <c r="AF12" s="2">
        <f t="shared" si="0"/>
        <v>27</v>
      </c>
    </row>
    <row r="13" spans="1:32" x14ac:dyDescent="0.3">
      <c r="A13" s="4" t="s">
        <v>48</v>
      </c>
      <c r="B13" s="5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2">
        <f t="shared" si="0"/>
        <v>30</v>
      </c>
    </row>
    <row r="14" spans="1:32" x14ac:dyDescent="0.3">
      <c r="A14" s="4" t="s">
        <v>49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0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2">
        <f t="shared" si="0"/>
        <v>29</v>
      </c>
    </row>
    <row r="15" spans="1:32" x14ac:dyDescent="0.3">
      <c r="A15" s="4" t="s">
        <v>50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0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0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0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2">
        <f t="shared" si="0"/>
        <v>27</v>
      </c>
    </row>
    <row r="16" spans="1:32" x14ac:dyDescent="0.3">
      <c r="A16" s="4" t="s">
        <v>51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0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0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0</v>
      </c>
      <c r="AB16" s="5">
        <v>1</v>
      </c>
      <c r="AC16" s="5">
        <v>1</v>
      </c>
      <c r="AD16" s="5">
        <v>1</v>
      </c>
      <c r="AE16" s="5">
        <v>1</v>
      </c>
      <c r="AF16" s="2">
        <f t="shared" si="0"/>
        <v>27</v>
      </c>
    </row>
    <row r="17" spans="1:32" x14ac:dyDescent="0.3">
      <c r="A17" s="4" t="s">
        <v>52</v>
      </c>
      <c r="B17" s="5">
        <v>1</v>
      </c>
      <c r="C17" s="5">
        <v>1</v>
      </c>
      <c r="D17" s="5">
        <v>0</v>
      </c>
      <c r="E17" s="5">
        <v>1</v>
      </c>
      <c r="F17" s="5">
        <v>0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0</v>
      </c>
      <c r="N17" s="5">
        <v>1</v>
      </c>
      <c r="O17" s="5">
        <v>0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0</v>
      </c>
      <c r="W17" s="5">
        <v>1</v>
      </c>
      <c r="X17" s="5">
        <v>0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>
        <v>0</v>
      </c>
      <c r="AE17" s="5">
        <v>1</v>
      </c>
      <c r="AF17" s="2">
        <f t="shared" si="0"/>
        <v>23</v>
      </c>
    </row>
    <row r="18" spans="1:32" x14ac:dyDescent="0.3">
      <c r="A18" s="4" t="s">
        <v>53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5">
        <v>1</v>
      </c>
      <c r="AF18" s="2">
        <f t="shared" si="0"/>
        <v>30</v>
      </c>
    </row>
    <row r="19" spans="1:32" x14ac:dyDescent="0.3">
      <c r="A19" s="4" t="s">
        <v>54</v>
      </c>
      <c r="B19" s="5">
        <v>1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2">
        <f t="shared" si="0"/>
        <v>30</v>
      </c>
    </row>
    <row r="20" spans="1:32" x14ac:dyDescent="0.3">
      <c r="A20" s="4" t="s">
        <v>55</v>
      </c>
      <c r="B20" s="5">
        <v>1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0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0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0</v>
      </c>
      <c r="AA20" s="5">
        <v>1</v>
      </c>
      <c r="AB20" s="5">
        <v>1</v>
      </c>
      <c r="AC20" s="5">
        <v>1</v>
      </c>
      <c r="AD20" s="5">
        <v>1</v>
      </c>
      <c r="AE20" s="5">
        <v>1</v>
      </c>
      <c r="AF20" s="2">
        <f t="shared" si="0"/>
        <v>27</v>
      </c>
    </row>
    <row r="21" spans="1:32" x14ac:dyDescent="0.3">
      <c r="A21" s="4" t="s">
        <v>56</v>
      </c>
      <c r="B21" s="5">
        <v>1</v>
      </c>
      <c r="C21" s="5">
        <v>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0</v>
      </c>
      <c r="AD21" s="5">
        <v>1</v>
      </c>
      <c r="AE21" s="5">
        <v>1</v>
      </c>
      <c r="AF21" s="2">
        <f t="shared" si="0"/>
        <v>29</v>
      </c>
    </row>
    <row r="22" spans="1:32" x14ac:dyDescent="0.3">
      <c r="A22" s="4" t="s">
        <v>57</v>
      </c>
      <c r="B22" s="5">
        <v>1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>
        <v>1</v>
      </c>
      <c r="AE22" s="5">
        <v>1</v>
      </c>
      <c r="AF22" s="2">
        <f t="shared" si="0"/>
        <v>30</v>
      </c>
    </row>
    <row r="23" spans="1:32" x14ac:dyDescent="0.3">
      <c r="A23" s="4" t="s">
        <v>58</v>
      </c>
      <c r="B23" s="5">
        <v>0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0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1</v>
      </c>
      <c r="AF23" s="2">
        <f t="shared" si="0"/>
        <v>27</v>
      </c>
    </row>
    <row r="24" spans="1:32" x14ac:dyDescent="0.3">
      <c r="A24" s="4" t="s">
        <v>59</v>
      </c>
      <c r="B24" s="5">
        <v>0</v>
      </c>
      <c r="C24" s="5">
        <v>0</v>
      </c>
      <c r="D24" s="5">
        <v>1</v>
      </c>
      <c r="E24" s="5">
        <v>0</v>
      </c>
      <c r="F24" s="5">
        <v>1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1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5">
        <v>1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2">
        <f t="shared" si="0"/>
        <v>10</v>
      </c>
    </row>
    <row r="25" spans="1:32" x14ac:dyDescent="0.3">
      <c r="A25" s="4" t="s">
        <v>60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5">
        <v>1</v>
      </c>
      <c r="AF25" s="2">
        <f t="shared" si="0"/>
        <v>30</v>
      </c>
    </row>
    <row r="26" spans="1:32" x14ac:dyDescent="0.3">
      <c r="A26" s="4" t="s">
        <v>61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E26" s="5">
        <v>1</v>
      </c>
      <c r="AF26" s="2">
        <f t="shared" si="0"/>
        <v>30</v>
      </c>
    </row>
    <row r="27" spans="1:32" x14ac:dyDescent="0.3">
      <c r="A27" s="4" t="s">
        <v>62</v>
      </c>
      <c r="B27" s="5">
        <v>1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0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0</v>
      </c>
      <c r="AB27" s="5">
        <v>1</v>
      </c>
      <c r="AC27" s="5">
        <v>1</v>
      </c>
      <c r="AD27" s="5">
        <v>1</v>
      </c>
      <c r="AE27" s="5">
        <v>1</v>
      </c>
      <c r="AF27" s="2">
        <f t="shared" si="0"/>
        <v>28</v>
      </c>
    </row>
    <row r="28" spans="1:32" x14ac:dyDescent="0.3">
      <c r="A28" s="4" t="s">
        <v>63</v>
      </c>
      <c r="B28" s="5">
        <v>1</v>
      </c>
      <c r="C28" s="5">
        <v>0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0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0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>
        <v>1</v>
      </c>
      <c r="AE28" s="5">
        <v>1</v>
      </c>
      <c r="AF28" s="2">
        <f t="shared" si="0"/>
        <v>27</v>
      </c>
    </row>
    <row r="29" spans="1:32" x14ac:dyDescent="0.3">
      <c r="A29" s="4" t="s">
        <v>64</v>
      </c>
      <c r="B29" s="5">
        <v>1</v>
      </c>
      <c r="C29" s="5">
        <v>1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s="5">
        <v>1</v>
      </c>
      <c r="AE29" s="5">
        <v>1</v>
      </c>
      <c r="AF29" s="2">
        <f t="shared" si="0"/>
        <v>30</v>
      </c>
    </row>
    <row r="30" spans="1:32" x14ac:dyDescent="0.3">
      <c r="A30" s="4" t="s">
        <v>65</v>
      </c>
      <c r="B30" s="5">
        <v>1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0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2">
        <f t="shared" si="0"/>
        <v>29</v>
      </c>
    </row>
    <row r="31" spans="1:32" x14ac:dyDescent="0.3">
      <c r="A31" s="4" t="s">
        <v>66</v>
      </c>
      <c r="B31" s="5">
        <v>1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s="5">
        <v>1</v>
      </c>
      <c r="AE31" s="5">
        <v>1</v>
      </c>
      <c r="AF31" s="2">
        <f t="shared" si="0"/>
        <v>30</v>
      </c>
    </row>
    <row r="32" spans="1:32" x14ac:dyDescent="0.3">
      <c r="A32" s="4" t="s">
        <v>67</v>
      </c>
      <c r="B32" s="5">
        <v>1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2">
        <f t="shared" si="0"/>
        <v>6</v>
      </c>
    </row>
    <row r="33" spans="1:32" x14ac:dyDescent="0.3">
      <c r="A33" s="4" t="s">
        <v>68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2">
        <f t="shared" si="0"/>
        <v>0</v>
      </c>
    </row>
    <row r="34" spans="1:32" x14ac:dyDescent="0.3">
      <c r="A34" s="4" t="s">
        <v>69</v>
      </c>
      <c r="B34" s="5">
        <v>1</v>
      </c>
      <c r="C34" s="5">
        <v>1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>
        <v>1</v>
      </c>
      <c r="AE34" s="5">
        <v>1</v>
      </c>
      <c r="AF34" s="2">
        <f t="shared" si="0"/>
        <v>30</v>
      </c>
    </row>
    <row r="35" spans="1:32" x14ac:dyDescent="0.3">
      <c r="A35" s="4" t="s">
        <v>70</v>
      </c>
      <c r="B35" s="5">
        <v>1</v>
      </c>
      <c r="C35" s="5">
        <v>1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0</v>
      </c>
      <c r="V35" s="5">
        <v>1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s="5">
        <v>1</v>
      </c>
      <c r="AE35" s="5">
        <v>1</v>
      </c>
      <c r="AF35" s="2">
        <f t="shared" si="0"/>
        <v>29</v>
      </c>
    </row>
    <row r="36" spans="1:32" x14ac:dyDescent="0.3">
      <c r="A36" s="2" t="s">
        <v>23</v>
      </c>
      <c r="B36" s="2">
        <f>SUM(B2:B35)</f>
        <v>30</v>
      </c>
      <c r="C36" s="2">
        <f t="shared" ref="C36:AE36" si="1">SUM(C2:C35)</f>
        <v>31</v>
      </c>
      <c r="D36" s="2">
        <f t="shared" si="1"/>
        <v>29</v>
      </c>
      <c r="E36" s="2">
        <f t="shared" si="1"/>
        <v>30</v>
      </c>
      <c r="F36" s="2">
        <f t="shared" si="1"/>
        <v>29</v>
      </c>
      <c r="G36" s="2">
        <f t="shared" si="1"/>
        <v>30</v>
      </c>
      <c r="H36" s="2">
        <f t="shared" si="1"/>
        <v>27</v>
      </c>
      <c r="I36" s="2">
        <f t="shared" si="1"/>
        <v>29</v>
      </c>
      <c r="J36" s="2">
        <f t="shared" si="1"/>
        <v>30</v>
      </c>
      <c r="K36" s="2">
        <f t="shared" si="1"/>
        <v>30</v>
      </c>
      <c r="L36" s="2">
        <f t="shared" si="1"/>
        <v>31</v>
      </c>
      <c r="M36" s="2">
        <f t="shared" si="1"/>
        <v>29</v>
      </c>
      <c r="N36" s="2">
        <f t="shared" si="1"/>
        <v>30</v>
      </c>
      <c r="O36" s="2">
        <f t="shared" si="1"/>
        <v>29</v>
      </c>
      <c r="P36" s="2">
        <f t="shared" si="1"/>
        <v>29</v>
      </c>
      <c r="Q36" s="2">
        <f t="shared" si="1"/>
        <v>29</v>
      </c>
      <c r="R36" s="2">
        <f t="shared" si="1"/>
        <v>27</v>
      </c>
      <c r="S36" s="2">
        <f t="shared" si="1"/>
        <v>30</v>
      </c>
      <c r="T36" s="2">
        <f t="shared" si="1"/>
        <v>29</v>
      </c>
      <c r="U36" s="2">
        <f t="shared" si="1"/>
        <v>30</v>
      </c>
      <c r="V36" s="2">
        <f t="shared" si="1"/>
        <v>27</v>
      </c>
      <c r="W36" s="2">
        <f t="shared" si="1"/>
        <v>30</v>
      </c>
      <c r="X36" s="2">
        <f t="shared" si="1"/>
        <v>30</v>
      </c>
      <c r="Y36" s="2">
        <f t="shared" si="1"/>
        <v>31</v>
      </c>
      <c r="Z36" s="2">
        <f t="shared" si="1"/>
        <v>26</v>
      </c>
      <c r="AA36" s="2">
        <f t="shared" si="1"/>
        <v>27</v>
      </c>
      <c r="AB36" s="2">
        <f t="shared" si="1"/>
        <v>30</v>
      </c>
      <c r="AC36" s="2">
        <f t="shared" si="1"/>
        <v>30</v>
      </c>
      <c r="AD36" s="2">
        <f t="shared" si="1"/>
        <v>27</v>
      </c>
      <c r="AE36" s="2">
        <f t="shared" si="1"/>
        <v>31</v>
      </c>
      <c r="AF36" s="2">
        <f>_xlfn.VAR.S(AF2:AF35)</f>
        <v>58.107843137254925</v>
      </c>
    </row>
    <row r="37" spans="1:32" x14ac:dyDescent="0.3">
      <c r="A37" s="2" t="s">
        <v>24</v>
      </c>
      <c r="B37" s="2">
        <f>34-B36</f>
        <v>4</v>
      </c>
      <c r="C37" s="2">
        <f t="shared" ref="C37:AE37" si="2">34-C36</f>
        <v>3</v>
      </c>
      <c r="D37" s="2">
        <f t="shared" si="2"/>
        <v>5</v>
      </c>
      <c r="E37" s="2">
        <f t="shared" si="2"/>
        <v>4</v>
      </c>
      <c r="F37" s="2">
        <f t="shared" si="2"/>
        <v>5</v>
      </c>
      <c r="G37" s="2">
        <f t="shared" si="2"/>
        <v>4</v>
      </c>
      <c r="H37" s="2">
        <f t="shared" si="2"/>
        <v>7</v>
      </c>
      <c r="I37" s="2">
        <f t="shared" si="2"/>
        <v>5</v>
      </c>
      <c r="J37" s="2">
        <f t="shared" si="2"/>
        <v>4</v>
      </c>
      <c r="K37" s="2">
        <f t="shared" si="2"/>
        <v>4</v>
      </c>
      <c r="L37" s="2">
        <f t="shared" si="2"/>
        <v>3</v>
      </c>
      <c r="M37" s="2">
        <f t="shared" si="2"/>
        <v>5</v>
      </c>
      <c r="N37" s="2">
        <f t="shared" si="2"/>
        <v>4</v>
      </c>
      <c r="O37" s="2">
        <f t="shared" si="2"/>
        <v>5</v>
      </c>
      <c r="P37" s="2">
        <f t="shared" si="2"/>
        <v>5</v>
      </c>
      <c r="Q37" s="2">
        <f t="shared" si="2"/>
        <v>5</v>
      </c>
      <c r="R37" s="2">
        <f t="shared" si="2"/>
        <v>7</v>
      </c>
      <c r="S37" s="2">
        <f t="shared" si="2"/>
        <v>4</v>
      </c>
      <c r="T37" s="2">
        <f t="shared" si="2"/>
        <v>5</v>
      </c>
      <c r="U37" s="2">
        <f t="shared" si="2"/>
        <v>4</v>
      </c>
      <c r="V37" s="2">
        <f t="shared" si="2"/>
        <v>7</v>
      </c>
      <c r="W37" s="2">
        <f t="shared" si="2"/>
        <v>4</v>
      </c>
      <c r="X37" s="2">
        <f t="shared" si="2"/>
        <v>4</v>
      </c>
      <c r="Y37" s="2">
        <f t="shared" si="2"/>
        <v>3</v>
      </c>
      <c r="Z37" s="2">
        <f t="shared" si="2"/>
        <v>8</v>
      </c>
      <c r="AA37" s="2">
        <f t="shared" si="2"/>
        <v>7</v>
      </c>
      <c r="AB37" s="2">
        <f t="shared" si="2"/>
        <v>4</v>
      </c>
      <c r="AC37" s="2">
        <f t="shared" si="2"/>
        <v>4</v>
      </c>
      <c r="AD37" s="2">
        <f t="shared" si="2"/>
        <v>7</v>
      </c>
      <c r="AE37" s="2">
        <f t="shared" si="2"/>
        <v>3</v>
      </c>
      <c r="AF37" s="2">
        <f t="shared" ref="AF37" si="3">10-AF36</f>
        <v>-48.107843137254925</v>
      </c>
    </row>
    <row r="38" spans="1:32" x14ac:dyDescent="0.3">
      <c r="A38" s="2" t="s">
        <v>0</v>
      </c>
      <c r="B38" s="2">
        <f>B36/30</f>
        <v>1</v>
      </c>
      <c r="C38" s="2">
        <f t="shared" ref="C38:AF39" si="4">C36/30</f>
        <v>1.0333333333333334</v>
      </c>
      <c r="D38" s="2">
        <f t="shared" si="4"/>
        <v>0.96666666666666667</v>
      </c>
      <c r="E38" s="2">
        <f t="shared" si="4"/>
        <v>1</v>
      </c>
      <c r="F38" s="2">
        <f t="shared" si="4"/>
        <v>0.96666666666666667</v>
      </c>
      <c r="G38" s="2">
        <f t="shared" si="4"/>
        <v>1</v>
      </c>
      <c r="H38" s="2">
        <f t="shared" si="4"/>
        <v>0.9</v>
      </c>
      <c r="I38" s="2">
        <f t="shared" si="4"/>
        <v>0.96666666666666667</v>
      </c>
      <c r="J38" s="2">
        <f t="shared" si="4"/>
        <v>1</v>
      </c>
      <c r="K38" s="2">
        <f t="shared" si="4"/>
        <v>1</v>
      </c>
      <c r="L38" s="2">
        <f t="shared" si="4"/>
        <v>1.0333333333333334</v>
      </c>
      <c r="M38" s="2">
        <f t="shared" si="4"/>
        <v>0.96666666666666667</v>
      </c>
      <c r="N38" s="2">
        <f t="shared" si="4"/>
        <v>1</v>
      </c>
      <c r="O38" s="2">
        <f t="shared" si="4"/>
        <v>0.96666666666666667</v>
      </c>
      <c r="P38" s="2">
        <f t="shared" si="4"/>
        <v>0.96666666666666667</v>
      </c>
      <c r="Q38" s="2">
        <f t="shared" si="4"/>
        <v>0.96666666666666667</v>
      </c>
      <c r="R38" s="2">
        <f t="shared" si="4"/>
        <v>0.9</v>
      </c>
      <c r="S38" s="2">
        <f t="shared" si="4"/>
        <v>1</v>
      </c>
      <c r="T38" s="2">
        <f t="shared" si="4"/>
        <v>0.96666666666666667</v>
      </c>
      <c r="U38" s="2">
        <f t="shared" si="4"/>
        <v>1</v>
      </c>
      <c r="V38" s="2">
        <f t="shared" si="4"/>
        <v>0.9</v>
      </c>
      <c r="W38" s="2">
        <f t="shared" si="4"/>
        <v>1</v>
      </c>
      <c r="X38" s="2">
        <f t="shared" si="4"/>
        <v>1</v>
      </c>
      <c r="Y38" s="2">
        <f t="shared" si="4"/>
        <v>1.0333333333333334</v>
      </c>
      <c r="Z38" s="2">
        <f t="shared" si="4"/>
        <v>0.8666666666666667</v>
      </c>
      <c r="AA38" s="2">
        <f t="shared" si="4"/>
        <v>0.9</v>
      </c>
      <c r="AB38" s="2">
        <f t="shared" si="4"/>
        <v>1</v>
      </c>
      <c r="AC38" s="2">
        <f t="shared" si="4"/>
        <v>1</v>
      </c>
      <c r="AD38" s="2">
        <f t="shared" si="4"/>
        <v>0.9</v>
      </c>
      <c r="AE38" s="2">
        <f t="shared" si="4"/>
        <v>1.0333333333333334</v>
      </c>
      <c r="AF38" s="2">
        <f t="shared" si="4"/>
        <v>1.9369281045751641</v>
      </c>
    </row>
    <row r="39" spans="1:32" x14ac:dyDescent="0.3">
      <c r="A39" s="2" t="s">
        <v>1</v>
      </c>
      <c r="B39" s="2">
        <f>B37/30</f>
        <v>0.13333333333333333</v>
      </c>
      <c r="C39" s="2">
        <f t="shared" si="4"/>
        <v>0.1</v>
      </c>
      <c r="D39" s="2">
        <f t="shared" si="4"/>
        <v>0.16666666666666666</v>
      </c>
      <c r="E39" s="2">
        <f t="shared" si="4"/>
        <v>0.13333333333333333</v>
      </c>
      <c r="F39" s="2">
        <f t="shared" si="4"/>
        <v>0.16666666666666666</v>
      </c>
      <c r="G39" s="2">
        <f t="shared" si="4"/>
        <v>0.13333333333333333</v>
      </c>
      <c r="H39" s="2">
        <f t="shared" si="4"/>
        <v>0.23333333333333334</v>
      </c>
      <c r="I39" s="2">
        <f t="shared" si="4"/>
        <v>0.16666666666666666</v>
      </c>
      <c r="J39" s="2">
        <f t="shared" si="4"/>
        <v>0.13333333333333333</v>
      </c>
      <c r="K39" s="2">
        <f t="shared" si="4"/>
        <v>0.13333333333333333</v>
      </c>
      <c r="L39" s="2">
        <f t="shared" si="4"/>
        <v>0.1</v>
      </c>
      <c r="M39" s="2">
        <f t="shared" si="4"/>
        <v>0.16666666666666666</v>
      </c>
      <c r="N39" s="2">
        <f t="shared" si="4"/>
        <v>0.13333333333333333</v>
      </c>
      <c r="O39" s="2">
        <f t="shared" si="4"/>
        <v>0.16666666666666666</v>
      </c>
      <c r="P39" s="2">
        <f t="shared" si="4"/>
        <v>0.16666666666666666</v>
      </c>
      <c r="Q39" s="2">
        <f t="shared" si="4"/>
        <v>0.16666666666666666</v>
      </c>
      <c r="R39" s="2">
        <f t="shared" si="4"/>
        <v>0.23333333333333334</v>
      </c>
      <c r="S39" s="2">
        <f t="shared" si="4"/>
        <v>0.13333333333333333</v>
      </c>
      <c r="T39" s="2">
        <f t="shared" si="4"/>
        <v>0.16666666666666666</v>
      </c>
      <c r="U39" s="2">
        <f t="shared" si="4"/>
        <v>0.13333333333333333</v>
      </c>
      <c r="V39" s="2">
        <f t="shared" si="4"/>
        <v>0.23333333333333334</v>
      </c>
      <c r="W39" s="2">
        <f t="shared" si="4"/>
        <v>0.13333333333333333</v>
      </c>
      <c r="X39" s="2">
        <f t="shared" si="4"/>
        <v>0.13333333333333333</v>
      </c>
      <c r="Y39" s="2">
        <f t="shared" si="4"/>
        <v>0.1</v>
      </c>
      <c r="Z39" s="2">
        <f t="shared" si="4"/>
        <v>0.26666666666666666</v>
      </c>
      <c r="AA39" s="2">
        <f t="shared" si="4"/>
        <v>0.23333333333333334</v>
      </c>
      <c r="AB39" s="2">
        <f t="shared" si="4"/>
        <v>0.13333333333333333</v>
      </c>
      <c r="AC39" s="2">
        <f t="shared" si="4"/>
        <v>0.13333333333333333</v>
      </c>
      <c r="AD39" s="2">
        <f t="shared" si="4"/>
        <v>0.23333333333333334</v>
      </c>
      <c r="AE39" s="2">
        <f t="shared" si="4"/>
        <v>0.1</v>
      </c>
      <c r="AF39" s="2">
        <f t="shared" si="4"/>
        <v>-1.6035947712418308</v>
      </c>
    </row>
    <row r="40" spans="1:32" x14ac:dyDescent="0.3">
      <c r="A40" s="2" t="s">
        <v>22</v>
      </c>
      <c r="B40" s="2">
        <f>B38*B39</f>
        <v>0.13333333333333333</v>
      </c>
      <c r="C40" s="2">
        <f t="shared" ref="C40:AE40" si="5">C38*C39</f>
        <v>0.10333333333333335</v>
      </c>
      <c r="D40" s="2">
        <f t="shared" si="5"/>
        <v>0.16111111111111109</v>
      </c>
      <c r="E40" s="2">
        <f t="shared" si="5"/>
        <v>0.13333333333333333</v>
      </c>
      <c r="F40" s="2">
        <f t="shared" si="5"/>
        <v>0.16111111111111109</v>
      </c>
      <c r="G40" s="2">
        <f t="shared" si="5"/>
        <v>0.13333333333333333</v>
      </c>
      <c r="H40" s="2">
        <f t="shared" si="5"/>
        <v>0.21000000000000002</v>
      </c>
      <c r="I40" s="2">
        <f t="shared" si="5"/>
        <v>0.16111111111111109</v>
      </c>
      <c r="J40" s="2">
        <f t="shared" si="5"/>
        <v>0.13333333333333333</v>
      </c>
      <c r="K40" s="2">
        <f t="shared" si="5"/>
        <v>0.13333333333333333</v>
      </c>
      <c r="L40" s="2">
        <f t="shared" si="5"/>
        <v>0.10333333333333335</v>
      </c>
      <c r="M40" s="2">
        <f t="shared" si="5"/>
        <v>0.16111111111111109</v>
      </c>
      <c r="N40" s="2">
        <f t="shared" si="5"/>
        <v>0.13333333333333333</v>
      </c>
      <c r="O40" s="2">
        <f t="shared" si="5"/>
        <v>0.16111111111111109</v>
      </c>
      <c r="P40" s="2">
        <f t="shared" si="5"/>
        <v>0.16111111111111109</v>
      </c>
      <c r="Q40" s="2">
        <f t="shared" si="5"/>
        <v>0.16111111111111109</v>
      </c>
      <c r="R40" s="2">
        <f t="shared" si="5"/>
        <v>0.21000000000000002</v>
      </c>
      <c r="S40" s="2">
        <f t="shared" si="5"/>
        <v>0.13333333333333333</v>
      </c>
      <c r="T40" s="2">
        <f t="shared" si="5"/>
        <v>0.16111111111111109</v>
      </c>
      <c r="U40" s="2">
        <f t="shared" si="5"/>
        <v>0.13333333333333333</v>
      </c>
      <c r="V40" s="2">
        <f t="shared" si="5"/>
        <v>0.21000000000000002</v>
      </c>
      <c r="W40" s="2">
        <f t="shared" si="5"/>
        <v>0.13333333333333333</v>
      </c>
      <c r="X40" s="2">
        <f t="shared" si="5"/>
        <v>0.13333333333333333</v>
      </c>
      <c r="Y40" s="2">
        <f t="shared" si="5"/>
        <v>0.10333333333333335</v>
      </c>
      <c r="Z40" s="2">
        <f t="shared" si="5"/>
        <v>0.23111111111111113</v>
      </c>
      <c r="AA40" s="2">
        <f t="shared" si="5"/>
        <v>0.21000000000000002</v>
      </c>
      <c r="AB40" s="2">
        <f t="shared" si="5"/>
        <v>0.13333333333333333</v>
      </c>
      <c r="AC40" s="2">
        <f t="shared" si="5"/>
        <v>0.13333333333333333</v>
      </c>
      <c r="AD40" s="2">
        <f t="shared" si="5"/>
        <v>0.21000000000000002</v>
      </c>
      <c r="AE40" s="2">
        <f t="shared" si="5"/>
        <v>0.10333333333333335</v>
      </c>
      <c r="AF40" s="6">
        <f>SUM(B40:AE40)</f>
        <v>4.5833333333333339</v>
      </c>
    </row>
    <row r="44" spans="1:32" x14ac:dyDescent="0.3">
      <c r="B44" t="s">
        <v>26</v>
      </c>
      <c r="C44">
        <f>30/29*(1-AF40/AF36)</f>
        <v>0.95288655655300414</v>
      </c>
    </row>
    <row r="47" spans="1:32" x14ac:dyDescent="0.3">
      <c r="J4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225D-546A-4434-8762-64777515E65A}">
  <dimension ref="A1:L35"/>
  <sheetViews>
    <sheetView topLeftCell="A16" workbookViewId="0">
      <selection activeCell="H17" sqref="H17"/>
    </sheetView>
  </sheetViews>
  <sheetFormatPr defaultRowHeight="14.4" x14ac:dyDescent="0.3"/>
  <cols>
    <col min="12" max="12" width="12.77734375" customWidth="1"/>
  </cols>
  <sheetData>
    <row r="1" spans="1:12" x14ac:dyDescent="0.3">
      <c r="A1" s="2"/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7" t="s">
        <v>71</v>
      </c>
    </row>
    <row r="2" spans="1:12" x14ac:dyDescent="0.3">
      <c r="A2" s="4" t="s">
        <v>2</v>
      </c>
      <c r="B2" s="5">
        <f ca="1">RANDBETWEEN(0,3)</f>
        <v>1</v>
      </c>
      <c r="C2" s="5">
        <f t="shared" ref="C2:K17" ca="1" si="0">RANDBETWEEN(0,3)</f>
        <v>1</v>
      </c>
      <c r="D2" s="5">
        <f t="shared" ca="1" si="0"/>
        <v>3</v>
      </c>
      <c r="E2" s="5">
        <f t="shared" ca="1" si="0"/>
        <v>2</v>
      </c>
      <c r="F2" s="5">
        <f t="shared" ca="1" si="0"/>
        <v>2</v>
      </c>
      <c r="G2" s="5">
        <f t="shared" ca="1" si="0"/>
        <v>1</v>
      </c>
      <c r="H2" s="5">
        <f t="shared" ca="1" si="0"/>
        <v>1</v>
      </c>
      <c r="I2" s="5">
        <f t="shared" ca="1" si="0"/>
        <v>0</v>
      </c>
      <c r="J2" s="5">
        <f ca="1">RANDBETWEEN(1,5)</f>
        <v>1</v>
      </c>
      <c r="K2" s="5">
        <f ca="1">RANDBETWEEN(1,5)</f>
        <v>2</v>
      </c>
      <c r="L2" s="8">
        <f ca="1">SUM(B2:K2)</f>
        <v>14</v>
      </c>
    </row>
    <row r="3" spans="1:12" x14ac:dyDescent="0.3">
      <c r="A3" s="4" t="s">
        <v>4</v>
      </c>
      <c r="B3" s="5">
        <f t="shared" ref="B3:K35" ca="1" si="1">RANDBETWEEN(0,3)</f>
        <v>2</v>
      </c>
      <c r="C3" s="5">
        <f t="shared" ca="1" si="0"/>
        <v>0</v>
      </c>
      <c r="D3" s="5">
        <f t="shared" ca="1" si="0"/>
        <v>0</v>
      </c>
      <c r="E3" s="5">
        <f t="shared" ca="1" si="0"/>
        <v>1</v>
      </c>
      <c r="F3" s="5">
        <f t="shared" ca="1" si="0"/>
        <v>1</v>
      </c>
      <c r="G3" s="5">
        <f t="shared" ca="1" si="0"/>
        <v>1</v>
      </c>
      <c r="H3" s="5">
        <f t="shared" ca="1" si="0"/>
        <v>3</v>
      </c>
      <c r="I3" s="5">
        <f t="shared" ca="1" si="0"/>
        <v>0</v>
      </c>
      <c r="J3" s="5">
        <f t="shared" ref="J3:J35" ca="1" si="2">RANDBETWEEN(1,5)</f>
        <v>1</v>
      </c>
      <c r="K3" s="5">
        <f t="shared" ref="K3:K35" ca="1" si="3">RANDBETWEEN(1,5)</f>
        <v>5</v>
      </c>
      <c r="L3" s="8">
        <f t="shared" ref="L3:L35" ca="1" si="4">SUM(B3:K3)</f>
        <v>14</v>
      </c>
    </row>
    <row r="4" spans="1:12" x14ac:dyDescent="0.3">
      <c r="A4" s="4" t="s">
        <v>5</v>
      </c>
      <c r="B4" s="5">
        <f t="shared" ca="1" si="1"/>
        <v>0</v>
      </c>
      <c r="C4" s="5">
        <f t="shared" ca="1" si="0"/>
        <v>0</v>
      </c>
      <c r="D4" s="5">
        <f t="shared" ca="1" si="0"/>
        <v>3</v>
      </c>
      <c r="E4" s="5">
        <f t="shared" ca="1" si="0"/>
        <v>2</v>
      </c>
      <c r="F4" s="5">
        <f t="shared" ca="1" si="0"/>
        <v>2</v>
      </c>
      <c r="G4" s="5">
        <f t="shared" ca="1" si="0"/>
        <v>1</v>
      </c>
      <c r="H4" s="5">
        <f t="shared" ca="1" si="0"/>
        <v>1</v>
      </c>
      <c r="I4" s="5">
        <f t="shared" ca="1" si="0"/>
        <v>2</v>
      </c>
      <c r="J4" s="5">
        <f t="shared" ca="1" si="2"/>
        <v>5</v>
      </c>
      <c r="K4" s="5">
        <f t="shared" ca="1" si="3"/>
        <v>2</v>
      </c>
      <c r="L4" s="8">
        <f t="shared" ca="1" si="4"/>
        <v>18</v>
      </c>
    </row>
    <row r="5" spans="1:12" x14ac:dyDescent="0.3">
      <c r="A5" s="4" t="s">
        <v>6</v>
      </c>
      <c r="B5" s="5">
        <f t="shared" ca="1" si="1"/>
        <v>1</v>
      </c>
      <c r="C5" s="5">
        <f t="shared" ca="1" si="0"/>
        <v>0</v>
      </c>
      <c r="D5" s="5">
        <f t="shared" ca="1" si="0"/>
        <v>3</v>
      </c>
      <c r="E5" s="5">
        <f t="shared" ca="1" si="0"/>
        <v>1</v>
      </c>
      <c r="F5" s="5">
        <f t="shared" ca="1" si="0"/>
        <v>1</v>
      </c>
      <c r="G5" s="5">
        <f t="shared" ca="1" si="0"/>
        <v>1</v>
      </c>
      <c r="H5" s="5">
        <f t="shared" ca="1" si="0"/>
        <v>3</v>
      </c>
      <c r="I5" s="5">
        <f t="shared" ca="1" si="0"/>
        <v>2</v>
      </c>
      <c r="J5" s="5">
        <f t="shared" ca="1" si="2"/>
        <v>4</v>
      </c>
      <c r="K5" s="5">
        <f t="shared" ca="1" si="3"/>
        <v>3</v>
      </c>
      <c r="L5" s="8">
        <f t="shared" ca="1" si="4"/>
        <v>19</v>
      </c>
    </row>
    <row r="6" spans="1:12" x14ac:dyDescent="0.3">
      <c r="A6" s="4" t="s">
        <v>7</v>
      </c>
      <c r="B6" s="5">
        <f t="shared" ca="1" si="1"/>
        <v>3</v>
      </c>
      <c r="C6" s="5">
        <f t="shared" ca="1" si="0"/>
        <v>0</v>
      </c>
      <c r="D6" s="5">
        <f t="shared" ca="1" si="0"/>
        <v>3</v>
      </c>
      <c r="E6" s="5">
        <f t="shared" ca="1" si="0"/>
        <v>0</v>
      </c>
      <c r="F6" s="5">
        <f t="shared" ca="1" si="0"/>
        <v>1</v>
      </c>
      <c r="G6" s="5">
        <f t="shared" ca="1" si="0"/>
        <v>2</v>
      </c>
      <c r="H6" s="5">
        <f t="shared" ca="1" si="0"/>
        <v>1</v>
      </c>
      <c r="I6" s="5">
        <f t="shared" ca="1" si="0"/>
        <v>2</v>
      </c>
      <c r="J6" s="5">
        <f t="shared" ca="1" si="2"/>
        <v>5</v>
      </c>
      <c r="K6" s="5">
        <f t="shared" ca="1" si="3"/>
        <v>3</v>
      </c>
      <c r="L6" s="8">
        <f t="shared" ca="1" si="4"/>
        <v>20</v>
      </c>
    </row>
    <row r="7" spans="1:12" x14ac:dyDescent="0.3">
      <c r="A7" s="4" t="s">
        <v>8</v>
      </c>
      <c r="B7" s="5">
        <f t="shared" ca="1" si="1"/>
        <v>3</v>
      </c>
      <c r="C7" s="5">
        <f t="shared" ca="1" si="0"/>
        <v>0</v>
      </c>
      <c r="D7" s="5">
        <f t="shared" ca="1" si="0"/>
        <v>3</v>
      </c>
      <c r="E7" s="5">
        <f t="shared" ca="1" si="0"/>
        <v>3</v>
      </c>
      <c r="F7" s="5">
        <f t="shared" ca="1" si="0"/>
        <v>2</v>
      </c>
      <c r="G7" s="5">
        <f t="shared" ca="1" si="0"/>
        <v>3</v>
      </c>
      <c r="H7" s="5">
        <f t="shared" ca="1" si="0"/>
        <v>1</v>
      </c>
      <c r="I7" s="5">
        <f t="shared" ca="1" si="0"/>
        <v>3</v>
      </c>
      <c r="J7" s="5">
        <f t="shared" ca="1" si="2"/>
        <v>5</v>
      </c>
      <c r="K7" s="5">
        <f t="shared" ca="1" si="3"/>
        <v>3</v>
      </c>
      <c r="L7" s="8">
        <f t="shared" ca="1" si="4"/>
        <v>26</v>
      </c>
    </row>
    <row r="8" spans="1:12" x14ac:dyDescent="0.3">
      <c r="A8" s="4" t="s">
        <v>9</v>
      </c>
      <c r="B8" s="5">
        <f t="shared" ca="1" si="1"/>
        <v>3</v>
      </c>
      <c r="C8" s="5">
        <f t="shared" ca="1" si="0"/>
        <v>1</v>
      </c>
      <c r="D8" s="5">
        <f t="shared" ca="1" si="0"/>
        <v>2</v>
      </c>
      <c r="E8" s="5">
        <f t="shared" ca="1" si="0"/>
        <v>3</v>
      </c>
      <c r="F8" s="5">
        <f t="shared" ca="1" si="0"/>
        <v>2</v>
      </c>
      <c r="G8" s="5">
        <f t="shared" ca="1" si="0"/>
        <v>2</v>
      </c>
      <c r="H8" s="5">
        <f t="shared" ca="1" si="0"/>
        <v>2</v>
      </c>
      <c r="I8" s="5">
        <f t="shared" ca="1" si="0"/>
        <v>2</v>
      </c>
      <c r="J8" s="5">
        <f t="shared" ca="1" si="2"/>
        <v>5</v>
      </c>
      <c r="K8" s="5">
        <f t="shared" ca="1" si="3"/>
        <v>4</v>
      </c>
      <c r="L8" s="8">
        <f t="shared" ca="1" si="4"/>
        <v>26</v>
      </c>
    </row>
    <row r="9" spans="1:12" x14ac:dyDescent="0.3">
      <c r="A9" s="4" t="s">
        <v>10</v>
      </c>
      <c r="B9" s="5">
        <f t="shared" ca="1" si="1"/>
        <v>3</v>
      </c>
      <c r="C9" s="5">
        <f t="shared" ca="1" si="0"/>
        <v>2</v>
      </c>
      <c r="D9" s="5">
        <f t="shared" ca="1" si="0"/>
        <v>3</v>
      </c>
      <c r="E9" s="5">
        <f t="shared" ca="1" si="0"/>
        <v>0</v>
      </c>
      <c r="F9" s="5">
        <f t="shared" ca="1" si="0"/>
        <v>3</v>
      </c>
      <c r="G9" s="5">
        <f t="shared" ca="1" si="0"/>
        <v>3</v>
      </c>
      <c r="H9" s="5">
        <f t="shared" ca="1" si="0"/>
        <v>2</v>
      </c>
      <c r="I9" s="5">
        <f t="shared" ca="1" si="0"/>
        <v>2</v>
      </c>
      <c r="J9" s="5">
        <f t="shared" ca="1" si="2"/>
        <v>3</v>
      </c>
      <c r="K9" s="5">
        <f t="shared" ca="1" si="3"/>
        <v>4</v>
      </c>
      <c r="L9" s="8">
        <f t="shared" ca="1" si="4"/>
        <v>25</v>
      </c>
    </row>
    <row r="10" spans="1:12" x14ac:dyDescent="0.3">
      <c r="A10" s="4" t="s">
        <v>11</v>
      </c>
      <c r="B10" s="5">
        <f t="shared" ca="1" si="1"/>
        <v>1</v>
      </c>
      <c r="C10" s="5">
        <f t="shared" ca="1" si="0"/>
        <v>3</v>
      </c>
      <c r="D10" s="5">
        <f t="shared" ca="1" si="0"/>
        <v>2</v>
      </c>
      <c r="E10" s="5">
        <f t="shared" ca="1" si="0"/>
        <v>1</v>
      </c>
      <c r="F10" s="5">
        <f t="shared" ca="1" si="0"/>
        <v>3</v>
      </c>
      <c r="G10" s="5">
        <f t="shared" ca="1" si="0"/>
        <v>3</v>
      </c>
      <c r="H10" s="5">
        <f t="shared" ca="1" si="0"/>
        <v>2</v>
      </c>
      <c r="I10" s="5">
        <f t="shared" ca="1" si="0"/>
        <v>0</v>
      </c>
      <c r="J10" s="5">
        <f t="shared" ca="1" si="2"/>
        <v>4</v>
      </c>
      <c r="K10" s="5">
        <f t="shared" ca="1" si="3"/>
        <v>5</v>
      </c>
      <c r="L10" s="8">
        <f t="shared" ca="1" si="4"/>
        <v>24</v>
      </c>
    </row>
    <row r="11" spans="1:12" x14ac:dyDescent="0.3">
      <c r="A11" s="4" t="s">
        <v>3</v>
      </c>
      <c r="B11" s="5">
        <f t="shared" ca="1" si="1"/>
        <v>0</v>
      </c>
      <c r="C11" s="5">
        <f t="shared" ca="1" si="0"/>
        <v>3</v>
      </c>
      <c r="D11" s="5">
        <f t="shared" ca="1" si="0"/>
        <v>1</v>
      </c>
      <c r="E11" s="5">
        <f t="shared" ca="1" si="0"/>
        <v>0</v>
      </c>
      <c r="F11" s="5">
        <f t="shared" ca="1" si="0"/>
        <v>1</v>
      </c>
      <c r="G11" s="5">
        <f t="shared" ca="1" si="0"/>
        <v>1</v>
      </c>
      <c r="H11" s="5">
        <f t="shared" ca="1" si="0"/>
        <v>3</v>
      </c>
      <c r="I11" s="5">
        <f t="shared" ca="1" si="0"/>
        <v>3</v>
      </c>
      <c r="J11" s="5">
        <f t="shared" ca="1" si="2"/>
        <v>3</v>
      </c>
      <c r="K11" s="5">
        <f t="shared" ca="1" si="3"/>
        <v>4</v>
      </c>
      <c r="L11" s="8">
        <f t="shared" ca="1" si="4"/>
        <v>19</v>
      </c>
    </row>
    <row r="12" spans="1:12" x14ac:dyDescent="0.3">
      <c r="A12" s="4" t="s">
        <v>47</v>
      </c>
      <c r="B12" s="5">
        <f t="shared" ca="1" si="1"/>
        <v>0</v>
      </c>
      <c r="C12" s="5">
        <f t="shared" ca="1" si="0"/>
        <v>3</v>
      </c>
      <c r="D12" s="5">
        <f t="shared" ca="1" si="0"/>
        <v>1</v>
      </c>
      <c r="E12" s="5">
        <f t="shared" ca="1" si="0"/>
        <v>3</v>
      </c>
      <c r="F12" s="5">
        <f t="shared" ca="1" si="0"/>
        <v>2</v>
      </c>
      <c r="G12" s="5">
        <f t="shared" ca="1" si="0"/>
        <v>2</v>
      </c>
      <c r="H12" s="5">
        <f t="shared" ca="1" si="0"/>
        <v>3</v>
      </c>
      <c r="I12" s="5">
        <f t="shared" ca="1" si="0"/>
        <v>1</v>
      </c>
      <c r="J12" s="5">
        <f t="shared" ca="1" si="2"/>
        <v>1</v>
      </c>
      <c r="K12" s="5">
        <f t="shared" ca="1" si="3"/>
        <v>4</v>
      </c>
      <c r="L12" s="8">
        <f t="shared" ca="1" si="4"/>
        <v>20</v>
      </c>
    </row>
    <row r="13" spans="1:12" x14ac:dyDescent="0.3">
      <c r="A13" s="4" t="s">
        <v>48</v>
      </c>
      <c r="B13" s="5">
        <f t="shared" ca="1" si="1"/>
        <v>2</v>
      </c>
      <c r="C13" s="5">
        <f t="shared" ca="1" si="0"/>
        <v>2</v>
      </c>
      <c r="D13" s="5">
        <f t="shared" ca="1" si="0"/>
        <v>0</v>
      </c>
      <c r="E13" s="5">
        <f t="shared" ca="1" si="0"/>
        <v>1</v>
      </c>
      <c r="F13" s="5">
        <f t="shared" ca="1" si="0"/>
        <v>1</v>
      </c>
      <c r="G13" s="5">
        <f t="shared" ca="1" si="0"/>
        <v>1</v>
      </c>
      <c r="H13" s="5">
        <f t="shared" ca="1" si="0"/>
        <v>2</v>
      </c>
      <c r="I13" s="5">
        <f t="shared" ca="1" si="0"/>
        <v>0</v>
      </c>
      <c r="J13" s="5">
        <f t="shared" ca="1" si="2"/>
        <v>3</v>
      </c>
      <c r="K13" s="5">
        <f t="shared" ca="1" si="3"/>
        <v>1</v>
      </c>
      <c r="L13" s="8">
        <f t="shared" ca="1" si="4"/>
        <v>13</v>
      </c>
    </row>
    <row r="14" spans="1:12" x14ac:dyDescent="0.3">
      <c r="A14" s="4" t="s">
        <v>49</v>
      </c>
      <c r="B14" s="5">
        <f t="shared" ca="1" si="1"/>
        <v>3</v>
      </c>
      <c r="C14" s="5">
        <f t="shared" ca="1" si="0"/>
        <v>3</v>
      </c>
      <c r="D14" s="5">
        <f t="shared" ca="1" si="0"/>
        <v>2</v>
      </c>
      <c r="E14" s="5">
        <f t="shared" ca="1" si="0"/>
        <v>1</v>
      </c>
      <c r="F14" s="5">
        <f t="shared" ca="1" si="0"/>
        <v>1</v>
      </c>
      <c r="G14" s="5">
        <f t="shared" ca="1" si="0"/>
        <v>2</v>
      </c>
      <c r="H14" s="5">
        <f t="shared" ca="1" si="0"/>
        <v>0</v>
      </c>
      <c r="I14" s="5">
        <f t="shared" ca="1" si="0"/>
        <v>0</v>
      </c>
      <c r="J14" s="5">
        <f t="shared" ca="1" si="2"/>
        <v>3</v>
      </c>
      <c r="K14" s="5">
        <f t="shared" ca="1" si="3"/>
        <v>2</v>
      </c>
      <c r="L14" s="8">
        <f t="shared" ca="1" si="4"/>
        <v>17</v>
      </c>
    </row>
    <row r="15" spans="1:12" x14ac:dyDescent="0.3">
      <c r="A15" s="4" t="s">
        <v>50</v>
      </c>
      <c r="B15" s="5">
        <f t="shared" ca="1" si="1"/>
        <v>0</v>
      </c>
      <c r="C15" s="5">
        <f t="shared" ca="1" si="0"/>
        <v>0</v>
      </c>
      <c r="D15" s="5">
        <f t="shared" ca="1" si="0"/>
        <v>2</v>
      </c>
      <c r="E15" s="5">
        <f t="shared" ca="1" si="0"/>
        <v>3</v>
      </c>
      <c r="F15" s="5">
        <f t="shared" ca="1" si="0"/>
        <v>1</v>
      </c>
      <c r="G15" s="5">
        <f t="shared" ca="1" si="0"/>
        <v>3</v>
      </c>
      <c r="H15" s="5">
        <f t="shared" ca="1" si="0"/>
        <v>3</v>
      </c>
      <c r="I15" s="5">
        <f t="shared" ca="1" si="0"/>
        <v>0</v>
      </c>
      <c r="J15" s="5">
        <f t="shared" ca="1" si="2"/>
        <v>5</v>
      </c>
      <c r="K15" s="5">
        <f t="shared" ca="1" si="3"/>
        <v>4</v>
      </c>
      <c r="L15" s="8">
        <f t="shared" ca="1" si="4"/>
        <v>21</v>
      </c>
    </row>
    <row r="16" spans="1:12" x14ac:dyDescent="0.3">
      <c r="A16" s="4" t="s">
        <v>51</v>
      </c>
      <c r="B16" s="5">
        <f t="shared" ca="1" si="1"/>
        <v>0</v>
      </c>
      <c r="C16" s="5">
        <f t="shared" ca="1" si="0"/>
        <v>1</v>
      </c>
      <c r="D16" s="5">
        <f t="shared" ca="1" si="0"/>
        <v>0</v>
      </c>
      <c r="E16" s="5">
        <f t="shared" ca="1" si="0"/>
        <v>1</v>
      </c>
      <c r="F16" s="5">
        <f t="shared" ca="1" si="0"/>
        <v>0</v>
      </c>
      <c r="G16" s="5">
        <f t="shared" ca="1" si="0"/>
        <v>0</v>
      </c>
      <c r="H16" s="5">
        <f t="shared" ca="1" si="0"/>
        <v>1</v>
      </c>
      <c r="I16" s="5">
        <f t="shared" ca="1" si="0"/>
        <v>0</v>
      </c>
      <c r="J16" s="5">
        <f t="shared" ca="1" si="2"/>
        <v>4</v>
      </c>
      <c r="K16" s="5">
        <f t="shared" ca="1" si="3"/>
        <v>5</v>
      </c>
      <c r="L16" s="8">
        <f t="shared" ca="1" si="4"/>
        <v>12</v>
      </c>
    </row>
    <row r="17" spans="1:12" x14ac:dyDescent="0.3">
      <c r="A17" s="4" t="s">
        <v>52</v>
      </c>
      <c r="B17" s="5">
        <f t="shared" ca="1" si="1"/>
        <v>0</v>
      </c>
      <c r="C17" s="5">
        <f t="shared" ca="1" si="0"/>
        <v>3</v>
      </c>
      <c r="D17" s="5">
        <f t="shared" ca="1" si="0"/>
        <v>2</v>
      </c>
      <c r="E17" s="5">
        <f t="shared" ca="1" si="0"/>
        <v>3</v>
      </c>
      <c r="F17" s="5">
        <f t="shared" ca="1" si="0"/>
        <v>1</v>
      </c>
      <c r="G17" s="5">
        <f t="shared" ca="1" si="0"/>
        <v>2</v>
      </c>
      <c r="H17" s="5">
        <f t="shared" ca="1" si="0"/>
        <v>2</v>
      </c>
      <c r="I17" s="5">
        <f t="shared" ca="1" si="0"/>
        <v>1</v>
      </c>
      <c r="J17" s="5">
        <f t="shared" ca="1" si="2"/>
        <v>3</v>
      </c>
      <c r="K17" s="5">
        <f t="shared" ca="1" si="3"/>
        <v>5</v>
      </c>
      <c r="L17" s="8">
        <f t="shared" ca="1" si="4"/>
        <v>22</v>
      </c>
    </row>
    <row r="18" spans="1:12" x14ac:dyDescent="0.3">
      <c r="A18" s="4" t="s">
        <v>53</v>
      </c>
      <c r="B18" s="5">
        <f t="shared" ca="1" si="1"/>
        <v>1</v>
      </c>
      <c r="C18" s="5">
        <f t="shared" ca="1" si="1"/>
        <v>1</v>
      </c>
      <c r="D18" s="5">
        <f t="shared" ca="1" si="1"/>
        <v>3</v>
      </c>
      <c r="E18" s="5">
        <f t="shared" ca="1" si="1"/>
        <v>0</v>
      </c>
      <c r="F18" s="5">
        <f t="shared" ca="1" si="1"/>
        <v>0</v>
      </c>
      <c r="G18" s="5">
        <f t="shared" ca="1" si="1"/>
        <v>2</v>
      </c>
      <c r="H18" s="5">
        <f t="shared" ca="1" si="1"/>
        <v>3</v>
      </c>
      <c r="I18" s="5">
        <f t="shared" ca="1" si="1"/>
        <v>2</v>
      </c>
      <c r="J18" s="5">
        <f t="shared" ca="1" si="2"/>
        <v>4</v>
      </c>
      <c r="K18" s="5">
        <f t="shared" ca="1" si="3"/>
        <v>1</v>
      </c>
      <c r="L18" s="8">
        <f t="shared" ca="1" si="4"/>
        <v>17</v>
      </c>
    </row>
    <row r="19" spans="1:12" x14ac:dyDescent="0.3">
      <c r="A19" s="4" t="s">
        <v>54</v>
      </c>
      <c r="B19" s="5">
        <f t="shared" ca="1" si="1"/>
        <v>3</v>
      </c>
      <c r="C19" s="5">
        <f t="shared" ca="1" si="1"/>
        <v>0</v>
      </c>
      <c r="D19" s="5">
        <f t="shared" ca="1" si="1"/>
        <v>2</v>
      </c>
      <c r="E19" s="5">
        <f t="shared" ca="1" si="1"/>
        <v>1</v>
      </c>
      <c r="F19" s="5">
        <f t="shared" ca="1" si="1"/>
        <v>0</v>
      </c>
      <c r="G19" s="5">
        <f t="shared" ca="1" si="1"/>
        <v>0</v>
      </c>
      <c r="H19" s="5">
        <f t="shared" ca="1" si="1"/>
        <v>0</v>
      </c>
      <c r="I19" s="5">
        <f t="shared" ca="1" si="1"/>
        <v>0</v>
      </c>
      <c r="J19" s="5">
        <f t="shared" ca="1" si="2"/>
        <v>3</v>
      </c>
      <c r="K19" s="5">
        <f t="shared" ca="1" si="3"/>
        <v>3</v>
      </c>
      <c r="L19" s="8">
        <f t="shared" ca="1" si="4"/>
        <v>12</v>
      </c>
    </row>
    <row r="20" spans="1:12" x14ac:dyDescent="0.3">
      <c r="A20" s="4" t="s">
        <v>55</v>
      </c>
      <c r="B20" s="5">
        <f t="shared" ca="1" si="1"/>
        <v>1</v>
      </c>
      <c r="C20" s="5">
        <f t="shared" ca="1" si="1"/>
        <v>0</v>
      </c>
      <c r="D20" s="5">
        <f t="shared" ca="1" si="1"/>
        <v>2</v>
      </c>
      <c r="E20" s="5">
        <f t="shared" ca="1" si="1"/>
        <v>2</v>
      </c>
      <c r="F20" s="5">
        <f t="shared" ca="1" si="1"/>
        <v>3</v>
      </c>
      <c r="G20" s="5">
        <f t="shared" ca="1" si="1"/>
        <v>0</v>
      </c>
      <c r="H20" s="5">
        <f t="shared" ca="1" si="1"/>
        <v>1</v>
      </c>
      <c r="I20" s="5">
        <f t="shared" ca="1" si="1"/>
        <v>0</v>
      </c>
      <c r="J20" s="5">
        <f t="shared" ca="1" si="2"/>
        <v>4</v>
      </c>
      <c r="K20" s="5">
        <f t="shared" ca="1" si="3"/>
        <v>5</v>
      </c>
      <c r="L20" s="8">
        <f t="shared" ca="1" si="4"/>
        <v>18</v>
      </c>
    </row>
    <row r="21" spans="1:12" x14ac:dyDescent="0.3">
      <c r="A21" s="4" t="s">
        <v>56</v>
      </c>
      <c r="B21" s="5">
        <f t="shared" ca="1" si="1"/>
        <v>2</v>
      </c>
      <c r="C21" s="5">
        <f t="shared" ca="1" si="1"/>
        <v>0</v>
      </c>
      <c r="D21" s="5">
        <f t="shared" ca="1" si="1"/>
        <v>1</v>
      </c>
      <c r="E21" s="5">
        <f t="shared" ca="1" si="1"/>
        <v>2</v>
      </c>
      <c r="F21" s="5">
        <f t="shared" ca="1" si="1"/>
        <v>2</v>
      </c>
      <c r="G21" s="5">
        <f t="shared" ca="1" si="1"/>
        <v>1</v>
      </c>
      <c r="H21" s="5">
        <f t="shared" ca="1" si="1"/>
        <v>2</v>
      </c>
      <c r="I21" s="5">
        <f t="shared" ca="1" si="1"/>
        <v>3</v>
      </c>
      <c r="J21" s="5">
        <f t="shared" ca="1" si="2"/>
        <v>5</v>
      </c>
      <c r="K21" s="5">
        <f t="shared" ca="1" si="3"/>
        <v>4</v>
      </c>
      <c r="L21" s="8">
        <f t="shared" ca="1" si="4"/>
        <v>22</v>
      </c>
    </row>
    <row r="22" spans="1:12" x14ac:dyDescent="0.3">
      <c r="A22" s="4" t="s">
        <v>57</v>
      </c>
      <c r="B22" s="5">
        <f t="shared" ca="1" si="1"/>
        <v>1</v>
      </c>
      <c r="C22" s="5">
        <f t="shared" ca="1" si="1"/>
        <v>2</v>
      </c>
      <c r="D22" s="5">
        <f t="shared" ca="1" si="1"/>
        <v>3</v>
      </c>
      <c r="E22" s="5">
        <f t="shared" ca="1" si="1"/>
        <v>3</v>
      </c>
      <c r="F22" s="5">
        <f t="shared" ca="1" si="1"/>
        <v>2</v>
      </c>
      <c r="G22" s="5">
        <f t="shared" ca="1" si="1"/>
        <v>1</v>
      </c>
      <c r="H22" s="5">
        <f t="shared" ca="1" si="1"/>
        <v>1</v>
      </c>
      <c r="I22" s="5">
        <f t="shared" ca="1" si="1"/>
        <v>1</v>
      </c>
      <c r="J22" s="5">
        <f t="shared" ca="1" si="2"/>
        <v>1</v>
      </c>
      <c r="K22" s="5">
        <f t="shared" ca="1" si="3"/>
        <v>3</v>
      </c>
      <c r="L22" s="8">
        <f t="shared" ca="1" si="4"/>
        <v>18</v>
      </c>
    </row>
    <row r="23" spans="1:12" x14ac:dyDescent="0.3">
      <c r="A23" s="4" t="s">
        <v>58</v>
      </c>
      <c r="B23" s="5">
        <f t="shared" ca="1" si="1"/>
        <v>2</v>
      </c>
      <c r="C23" s="5">
        <f t="shared" ca="1" si="1"/>
        <v>2</v>
      </c>
      <c r="D23" s="5">
        <f t="shared" ca="1" si="1"/>
        <v>1</v>
      </c>
      <c r="E23" s="5">
        <f t="shared" ca="1" si="1"/>
        <v>3</v>
      </c>
      <c r="F23" s="5">
        <f t="shared" ca="1" si="1"/>
        <v>3</v>
      </c>
      <c r="G23" s="5">
        <f t="shared" ca="1" si="1"/>
        <v>0</v>
      </c>
      <c r="H23" s="5">
        <f t="shared" ca="1" si="1"/>
        <v>2</v>
      </c>
      <c r="I23" s="5">
        <f t="shared" ca="1" si="1"/>
        <v>3</v>
      </c>
      <c r="J23" s="5">
        <f t="shared" ca="1" si="2"/>
        <v>2</v>
      </c>
      <c r="K23" s="5">
        <f t="shared" ca="1" si="3"/>
        <v>1</v>
      </c>
      <c r="L23" s="8">
        <f t="shared" ca="1" si="4"/>
        <v>19</v>
      </c>
    </row>
    <row r="24" spans="1:12" x14ac:dyDescent="0.3">
      <c r="A24" s="4" t="s">
        <v>59</v>
      </c>
      <c r="B24" s="5">
        <f t="shared" ca="1" si="1"/>
        <v>2</v>
      </c>
      <c r="C24" s="5">
        <f t="shared" ca="1" si="1"/>
        <v>1</v>
      </c>
      <c r="D24" s="5">
        <f t="shared" ca="1" si="1"/>
        <v>0</v>
      </c>
      <c r="E24" s="5">
        <f t="shared" ca="1" si="1"/>
        <v>3</v>
      </c>
      <c r="F24" s="5">
        <f t="shared" ca="1" si="1"/>
        <v>3</v>
      </c>
      <c r="G24" s="5">
        <f t="shared" ca="1" si="1"/>
        <v>3</v>
      </c>
      <c r="H24" s="5">
        <f t="shared" ca="1" si="1"/>
        <v>0</v>
      </c>
      <c r="I24" s="5">
        <f t="shared" ca="1" si="1"/>
        <v>2</v>
      </c>
      <c r="J24" s="5">
        <f t="shared" ca="1" si="2"/>
        <v>5</v>
      </c>
      <c r="K24" s="5">
        <f t="shared" ca="1" si="3"/>
        <v>5</v>
      </c>
      <c r="L24" s="8">
        <f t="shared" ca="1" si="4"/>
        <v>24</v>
      </c>
    </row>
    <row r="25" spans="1:12" x14ac:dyDescent="0.3">
      <c r="A25" s="4" t="s">
        <v>60</v>
      </c>
      <c r="B25" s="5">
        <f t="shared" ca="1" si="1"/>
        <v>1</v>
      </c>
      <c r="C25" s="5">
        <f t="shared" ca="1" si="1"/>
        <v>1</v>
      </c>
      <c r="D25" s="5">
        <f t="shared" ca="1" si="1"/>
        <v>0</v>
      </c>
      <c r="E25" s="5">
        <f t="shared" ca="1" si="1"/>
        <v>2</v>
      </c>
      <c r="F25" s="5">
        <f t="shared" ca="1" si="1"/>
        <v>2</v>
      </c>
      <c r="G25" s="5">
        <f t="shared" ca="1" si="1"/>
        <v>1</v>
      </c>
      <c r="H25" s="5">
        <f t="shared" ca="1" si="1"/>
        <v>2</v>
      </c>
      <c r="I25" s="5">
        <f t="shared" ca="1" si="1"/>
        <v>2</v>
      </c>
      <c r="J25" s="5">
        <f t="shared" ca="1" si="2"/>
        <v>3</v>
      </c>
      <c r="K25" s="5">
        <f t="shared" ca="1" si="3"/>
        <v>1</v>
      </c>
      <c r="L25" s="8">
        <f t="shared" ca="1" si="4"/>
        <v>15</v>
      </c>
    </row>
    <row r="26" spans="1:12" x14ac:dyDescent="0.3">
      <c r="A26" s="4" t="s">
        <v>61</v>
      </c>
      <c r="B26" s="5">
        <f t="shared" ca="1" si="1"/>
        <v>0</v>
      </c>
      <c r="C26" s="5">
        <f t="shared" ca="1" si="1"/>
        <v>2</v>
      </c>
      <c r="D26" s="5">
        <f t="shared" ca="1" si="1"/>
        <v>3</v>
      </c>
      <c r="E26" s="5">
        <f t="shared" ca="1" si="1"/>
        <v>2</v>
      </c>
      <c r="F26" s="5">
        <f t="shared" ca="1" si="1"/>
        <v>0</v>
      </c>
      <c r="G26" s="5">
        <f t="shared" ca="1" si="1"/>
        <v>3</v>
      </c>
      <c r="H26" s="5">
        <f t="shared" ca="1" si="1"/>
        <v>3</v>
      </c>
      <c r="I26" s="5">
        <f t="shared" ca="1" si="1"/>
        <v>1</v>
      </c>
      <c r="J26" s="5">
        <f t="shared" ca="1" si="2"/>
        <v>3</v>
      </c>
      <c r="K26" s="5">
        <f t="shared" ca="1" si="3"/>
        <v>1</v>
      </c>
      <c r="L26" s="8">
        <f t="shared" ca="1" si="4"/>
        <v>18</v>
      </c>
    </row>
    <row r="27" spans="1:12" x14ac:dyDescent="0.3">
      <c r="A27" s="4" t="s">
        <v>62</v>
      </c>
      <c r="B27" s="5">
        <f t="shared" ca="1" si="1"/>
        <v>1</v>
      </c>
      <c r="C27" s="5">
        <f t="shared" ca="1" si="1"/>
        <v>0</v>
      </c>
      <c r="D27" s="5">
        <f t="shared" ca="1" si="1"/>
        <v>1</v>
      </c>
      <c r="E27" s="5">
        <f t="shared" ca="1" si="1"/>
        <v>3</v>
      </c>
      <c r="F27" s="5">
        <f t="shared" ca="1" si="1"/>
        <v>0</v>
      </c>
      <c r="G27" s="5">
        <f t="shared" ca="1" si="1"/>
        <v>1</v>
      </c>
      <c r="H27" s="5">
        <f t="shared" ca="1" si="1"/>
        <v>0</v>
      </c>
      <c r="I27" s="5">
        <f t="shared" ca="1" si="1"/>
        <v>0</v>
      </c>
      <c r="J27" s="5">
        <f t="shared" ca="1" si="2"/>
        <v>2</v>
      </c>
      <c r="K27" s="5">
        <f t="shared" ca="1" si="3"/>
        <v>4</v>
      </c>
      <c r="L27" s="8">
        <f t="shared" ca="1" si="4"/>
        <v>12</v>
      </c>
    </row>
    <row r="28" spans="1:12" x14ac:dyDescent="0.3">
      <c r="A28" s="4" t="s">
        <v>63</v>
      </c>
      <c r="B28" s="5">
        <f t="shared" ca="1" si="1"/>
        <v>3</v>
      </c>
      <c r="C28" s="5">
        <f t="shared" ca="1" si="1"/>
        <v>0</v>
      </c>
      <c r="D28" s="5">
        <f t="shared" ca="1" si="1"/>
        <v>1</v>
      </c>
      <c r="E28" s="5">
        <f t="shared" ca="1" si="1"/>
        <v>0</v>
      </c>
      <c r="F28" s="5">
        <f t="shared" ca="1" si="1"/>
        <v>1</v>
      </c>
      <c r="G28" s="5">
        <f t="shared" ca="1" si="1"/>
        <v>3</v>
      </c>
      <c r="H28" s="5">
        <f t="shared" ca="1" si="1"/>
        <v>2</v>
      </c>
      <c r="I28" s="5">
        <f t="shared" ca="1" si="1"/>
        <v>1</v>
      </c>
      <c r="J28" s="5">
        <f t="shared" ca="1" si="2"/>
        <v>5</v>
      </c>
      <c r="K28" s="5">
        <f t="shared" ca="1" si="3"/>
        <v>3</v>
      </c>
      <c r="L28" s="8">
        <f t="shared" ca="1" si="4"/>
        <v>19</v>
      </c>
    </row>
    <row r="29" spans="1:12" x14ac:dyDescent="0.3">
      <c r="A29" s="4" t="s">
        <v>64</v>
      </c>
      <c r="B29" s="5">
        <f t="shared" ca="1" si="1"/>
        <v>1</v>
      </c>
      <c r="C29" s="5">
        <f t="shared" ca="1" si="1"/>
        <v>1</v>
      </c>
      <c r="D29" s="5">
        <f t="shared" ca="1" si="1"/>
        <v>0</v>
      </c>
      <c r="E29" s="5">
        <f t="shared" ca="1" si="1"/>
        <v>2</v>
      </c>
      <c r="F29" s="5">
        <f t="shared" ca="1" si="1"/>
        <v>1</v>
      </c>
      <c r="G29" s="5">
        <f t="shared" ca="1" si="1"/>
        <v>3</v>
      </c>
      <c r="H29" s="5">
        <f t="shared" ca="1" si="1"/>
        <v>3</v>
      </c>
      <c r="I29" s="5">
        <f t="shared" ca="1" si="1"/>
        <v>2</v>
      </c>
      <c r="J29" s="5">
        <f t="shared" ca="1" si="2"/>
        <v>1</v>
      </c>
      <c r="K29" s="5">
        <f t="shared" ca="1" si="3"/>
        <v>4</v>
      </c>
      <c r="L29" s="8">
        <f t="shared" ca="1" si="4"/>
        <v>18</v>
      </c>
    </row>
    <row r="30" spans="1:12" x14ac:dyDescent="0.3">
      <c r="A30" s="4" t="s">
        <v>65</v>
      </c>
      <c r="B30" s="5">
        <f t="shared" ca="1" si="1"/>
        <v>0</v>
      </c>
      <c r="C30" s="5">
        <f t="shared" ca="1" si="1"/>
        <v>2</v>
      </c>
      <c r="D30" s="5">
        <f t="shared" ca="1" si="1"/>
        <v>0</v>
      </c>
      <c r="E30" s="5">
        <f t="shared" ca="1" si="1"/>
        <v>1</v>
      </c>
      <c r="F30" s="5">
        <f t="shared" ca="1" si="1"/>
        <v>0</v>
      </c>
      <c r="G30" s="5">
        <f t="shared" ca="1" si="1"/>
        <v>0</v>
      </c>
      <c r="H30" s="5">
        <f t="shared" ca="1" si="1"/>
        <v>0</v>
      </c>
      <c r="I30" s="5">
        <f t="shared" ca="1" si="1"/>
        <v>0</v>
      </c>
      <c r="J30" s="5">
        <f t="shared" ca="1" si="2"/>
        <v>3</v>
      </c>
      <c r="K30" s="5">
        <f t="shared" ca="1" si="3"/>
        <v>4</v>
      </c>
      <c r="L30" s="8">
        <f t="shared" ca="1" si="4"/>
        <v>10</v>
      </c>
    </row>
    <row r="31" spans="1:12" x14ac:dyDescent="0.3">
      <c r="A31" s="4" t="s">
        <v>66</v>
      </c>
      <c r="B31" s="5">
        <f t="shared" ca="1" si="1"/>
        <v>3</v>
      </c>
      <c r="C31" s="5">
        <f t="shared" ca="1" si="1"/>
        <v>2</v>
      </c>
      <c r="D31" s="5">
        <f t="shared" ca="1" si="1"/>
        <v>0</v>
      </c>
      <c r="E31" s="5">
        <f t="shared" ca="1" si="1"/>
        <v>0</v>
      </c>
      <c r="F31" s="5">
        <f t="shared" ca="1" si="1"/>
        <v>3</v>
      </c>
      <c r="G31" s="5">
        <f t="shared" ca="1" si="1"/>
        <v>2</v>
      </c>
      <c r="H31" s="5">
        <f t="shared" ca="1" si="1"/>
        <v>0</v>
      </c>
      <c r="I31" s="5">
        <f t="shared" ca="1" si="1"/>
        <v>3</v>
      </c>
      <c r="J31" s="5">
        <f t="shared" ca="1" si="2"/>
        <v>2</v>
      </c>
      <c r="K31" s="5">
        <f t="shared" ca="1" si="3"/>
        <v>1</v>
      </c>
      <c r="L31" s="8">
        <f t="shared" ca="1" si="4"/>
        <v>16</v>
      </c>
    </row>
    <row r="32" spans="1:12" x14ac:dyDescent="0.3">
      <c r="A32" s="4" t="s">
        <v>67</v>
      </c>
      <c r="B32" s="5">
        <f t="shared" ca="1" si="1"/>
        <v>1</v>
      </c>
      <c r="C32" s="5">
        <f t="shared" ca="1" si="1"/>
        <v>1</v>
      </c>
      <c r="D32" s="5">
        <f t="shared" ca="1" si="1"/>
        <v>1</v>
      </c>
      <c r="E32" s="5">
        <f t="shared" ca="1" si="1"/>
        <v>3</v>
      </c>
      <c r="F32" s="5">
        <f t="shared" ca="1" si="1"/>
        <v>1</v>
      </c>
      <c r="G32" s="5">
        <f t="shared" ca="1" si="1"/>
        <v>3</v>
      </c>
      <c r="H32" s="5">
        <f t="shared" ca="1" si="1"/>
        <v>2</v>
      </c>
      <c r="I32" s="5">
        <f t="shared" ca="1" si="1"/>
        <v>3</v>
      </c>
      <c r="J32" s="5">
        <f t="shared" ca="1" si="2"/>
        <v>1</v>
      </c>
      <c r="K32" s="5">
        <f t="shared" ca="1" si="3"/>
        <v>5</v>
      </c>
      <c r="L32" s="8">
        <f t="shared" ca="1" si="4"/>
        <v>21</v>
      </c>
    </row>
    <row r="33" spans="1:12" x14ac:dyDescent="0.3">
      <c r="A33" s="4" t="s">
        <v>68</v>
      </c>
      <c r="B33" s="5">
        <f t="shared" ca="1" si="1"/>
        <v>1</v>
      </c>
      <c r="C33" s="5">
        <f t="shared" ca="1" si="1"/>
        <v>0</v>
      </c>
      <c r="D33" s="5">
        <f t="shared" ca="1" si="1"/>
        <v>3</v>
      </c>
      <c r="E33" s="5">
        <f t="shared" ca="1" si="1"/>
        <v>2</v>
      </c>
      <c r="F33" s="5">
        <f t="shared" ca="1" si="1"/>
        <v>1</v>
      </c>
      <c r="G33" s="5">
        <f t="shared" ca="1" si="1"/>
        <v>2</v>
      </c>
      <c r="H33" s="5">
        <f t="shared" ca="1" si="1"/>
        <v>0</v>
      </c>
      <c r="I33" s="5">
        <f t="shared" ca="1" si="1"/>
        <v>2</v>
      </c>
      <c r="J33" s="5">
        <f t="shared" ca="1" si="2"/>
        <v>2</v>
      </c>
      <c r="K33" s="5">
        <f t="shared" ca="1" si="3"/>
        <v>2</v>
      </c>
      <c r="L33" s="8">
        <f t="shared" ca="1" si="4"/>
        <v>15</v>
      </c>
    </row>
    <row r="34" spans="1:12" x14ac:dyDescent="0.3">
      <c r="A34" s="4" t="s">
        <v>69</v>
      </c>
      <c r="B34" s="5">
        <f t="shared" ca="1" si="1"/>
        <v>2</v>
      </c>
      <c r="C34" s="5">
        <f t="shared" ca="1" si="1"/>
        <v>1</v>
      </c>
      <c r="D34" s="5">
        <f t="shared" ca="1" si="1"/>
        <v>2</v>
      </c>
      <c r="E34" s="5">
        <f t="shared" ca="1" si="1"/>
        <v>1</v>
      </c>
      <c r="F34" s="5">
        <f t="shared" ca="1" si="1"/>
        <v>1</v>
      </c>
      <c r="G34" s="5">
        <f t="shared" ca="1" si="1"/>
        <v>1</v>
      </c>
      <c r="H34" s="5">
        <f t="shared" ca="1" si="1"/>
        <v>1</v>
      </c>
      <c r="I34" s="5">
        <f t="shared" ca="1" si="1"/>
        <v>2</v>
      </c>
      <c r="J34" s="5">
        <f t="shared" ca="1" si="2"/>
        <v>4</v>
      </c>
      <c r="K34" s="5">
        <f t="shared" ca="1" si="3"/>
        <v>3</v>
      </c>
      <c r="L34" s="8">
        <f t="shared" ca="1" si="4"/>
        <v>18</v>
      </c>
    </row>
    <row r="35" spans="1:12" x14ac:dyDescent="0.3">
      <c r="A35" s="4" t="s">
        <v>70</v>
      </c>
      <c r="B35" s="5">
        <f t="shared" ca="1" si="1"/>
        <v>0</v>
      </c>
      <c r="C35" s="5">
        <f t="shared" ca="1" si="1"/>
        <v>2</v>
      </c>
      <c r="D35" s="5">
        <f t="shared" ca="1" si="1"/>
        <v>0</v>
      </c>
      <c r="E35" s="5">
        <f t="shared" ca="1" si="1"/>
        <v>1</v>
      </c>
      <c r="F35" s="5">
        <f t="shared" ca="1" si="1"/>
        <v>1</v>
      </c>
      <c r="G35" s="5">
        <f t="shared" ca="1" si="1"/>
        <v>0</v>
      </c>
      <c r="H35" s="5">
        <f t="shared" ca="1" si="1"/>
        <v>0</v>
      </c>
      <c r="I35" s="5">
        <f t="shared" ca="1" si="1"/>
        <v>1</v>
      </c>
      <c r="J35" s="5">
        <f t="shared" ca="1" si="2"/>
        <v>4</v>
      </c>
      <c r="K35" s="5">
        <f t="shared" ca="1" si="3"/>
        <v>4</v>
      </c>
      <c r="L35" s="8">
        <f t="shared" ca="1" si="4"/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5166-2C16-4D8C-9C39-5BA203F1141F}">
  <dimension ref="A1:L41"/>
  <sheetViews>
    <sheetView tabSelected="1" topLeftCell="A19" workbookViewId="0">
      <selection activeCell="Q42" sqref="Q42"/>
    </sheetView>
  </sheetViews>
  <sheetFormatPr defaultRowHeight="14.4" x14ac:dyDescent="0.3"/>
  <cols>
    <col min="2" max="10" width="10.44140625" customWidth="1"/>
    <col min="11" max="11" width="11.44140625" customWidth="1"/>
    <col min="12" max="12" width="13.21875" customWidth="1"/>
    <col min="13" max="13" width="15.6640625" customWidth="1"/>
  </cols>
  <sheetData>
    <row r="1" spans="1:12" x14ac:dyDescent="0.3"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</row>
    <row r="2" spans="1:12" s="9" customFormat="1" x14ac:dyDescent="0.3">
      <c r="A2" s="9">
        <v>1</v>
      </c>
      <c r="B2" s="9">
        <v>1</v>
      </c>
      <c r="C2" s="9">
        <v>1</v>
      </c>
      <c r="D2" s="9">
        <v>1</v>
      </c>
      <c r="E2" s="9">
        <v>1</v>
      </c>
      <c r="F2" s="9">
        <v>1</v>
      </c>
      <c r="G2" s="9">
        <v>1</v>
      </c>
      <c r="H2" s="9">
        <v>0</v>
      </c>
      <c r="I2" s="9">
        <v>3</v>
      </c>
      <c r="J2" s="9">
        <v>1</v>
      </c>
      <c r="K2" s="9">
        <v>1</v>
      </c>
      <c r="L2" s="9">
        <f>SUM(Table1[[#This Row],[Column1]:[Column10]])</f>
        <v>11</v>
      </c>
    </row>
    <row r="3" spans="1:12" s="9" customFormat="1" x14ac:dyDescent="0.3">
      <c r="A3" s="9">
        <v>2</v>
      </c>
      <c r="B3" s="9">
        <v>2</v>
      </c>
      <c r="C3" s="9">
        <v>1</v>
      </c>
      <c r="D3" s="9">
        <v>1</v>
      </c>
      <c r="E3" s="9">
        <v>1</v>
      </c>
      <c r="F3" s="9">
        <v>0</v>
      </c>
      <c r="G3" s="9">
        <v>1</v>
      </c>
      <c r="H3" s="9">
        <v>2</v>
      </c>
      <c r="I3" s="9">
        <v>0</v>
      </c>
      <c r="J3" s="9">
        <v>2</v>
      </c>
      <c r="K3" s="9">
        <v>2</v>
      </c>
      <c r="L3" s="9">
        <f>SUM(Table1[[#This Row],[Column1]:[Column10]])</f>
        <v>12</v>
      </c>
    </row>
    <row r="4" spans="1:12" s="9" customFormat="1" x14ac:dyDescent="0.3">
      <c r="A4" s="9">
        <v>3</v>
      </c>
      <c r="B4" s="9">
        <v>0</v>
      </c>
      <c r="C4" s="9">
        <v>1</v>
      </c>
      <c r="D4" s="9">
        <v>1</v>
      </c>
      <c r="E4" s="9">
        <v>1</v>
      </c>
      <c r="F4" s="9">
        <v>0</v>
      </c>
      <c r="G4" s="9">
        <v>3</v>
      </c>
      <c r="H4" s="9">
        <v>1</v>
      </c>
      <c r="I4" s="9">
        <v>1</v>
      </c>
      <c r="J4" s="9">
        <v>3</v>
      </c>
      <c r="K4" s="9">
        <v>2</v>
      </c>
      <c r="L4" s="9">
        <f>SUM(Table1[[#This Row],[Column1]:[Column10]])</f>
        <v>13</v>
      </c>
    </row>
    <row r="5" spans="1:12" s="9" customFormat="1" x14ac:dyDescent="0.3">
      <c r="A5" s="9">
        <v>4</v>
      </c>
      <c r="B5" s="9">
        <v>2</v>
      </c>
      <c r="C5" s="9">
        <v>1</v>
      </c>
      <c r="D5" s="9">
        <v>2</v>
      </c>
      <c r="E5" s="9">
        <v>1</v>
      </c>
      <c r="F5" s="9">
        <v>1</v>
      </c>
      <c r="G5" s="9">
        <v>1</v>
      </c>
      <c r="H5" s="9">
        <v>0</v>
      </c>
      <c r="I5" s="9">
        <v>0</v>
      </c>
      <c r="J5" s="9">
        <v>2</v>
      </c>
      <c r="K5" s="9">
        <v>4</v>
      </c>
      <c r="L5" s="9">
        <f>SUM(Table1[[#This Row],[Column1]:[Column10]])</f>
        <v>14</v>
      </c>
    </row>
    <row r="6" spans="1:12" s="9" customFormat="1" x14ac:dyDescent="0.3">
      <c r="A6" s="9">
        <v>5</v>
      </c>
      <c r="B6" s="9">
        <v>0</v>
      </c>
      <c r="C6" s="9">
        <v>2</v>
      </c>
      <c r="D6" s="9">
        <v>3</v>
      </c>
      <c r="E6" s="9">
        <v>1</v>
      </c>
      <c r="F6" s="9">
        <v>3</v>
      </c>
      <c r="G6" s="9">
        <v>0</v>
      </c>
      <c r="H6" s="9">
        <v>2</v>
      </c>
      <c r="I6" s="9">
        <v>0</v>
      </c>
      <c r="J6" s="9">
        <v>2</v>
      </c>
      <c r="K6" s="9">
        <v>1</v>
      </c>
      <c r="L6" s="9">
        <f>SUM(Table1[[#This Row],[Column1]:[Column10]])</f>
        <v>14</v>
      </c>
    </row>
    <row r="7" spans="1:12" s="9" customFormat="1" x14ac:dyDescent="0.3">
      <c r="A7" s="9">
        <v>6</v>
      </c>
      <c r="B7" s="9">
        <v>2</v>
      </c>
      <c r="C7" s="9">
        <v>1</v>
      </c>
      <c r="D7" s="9">
        <v>1</v>
      </c>
      <c r="E7" s="9">
        <v>2</v>
      </c>
      <c r="F7" s="9">
        <v>1</v>
      </c>
      <c r="G7" s="9">
        <v>2</v>
      </c>
      <c r="H7" s="9">
        <v>0</v>
      </c>
      <c r="I7" s="9">
        <v>2</v>
      </c>
      <c r="J7" s="9">
        <v>4</v>
      </c>
      <c r="K7" s="9">
        <v>1</v>
      </c>
      <c r="L7" s="9">
        <f>SUM(Table1[[#This Row],[Column1]:[Column10]])</f>
        <v>16</v>
      </c>
    </row>
    <row r="8" spans="1:12" s="9" customFormat="1" x14ac:dyDescent="0.3">
      <c r="A8" s="9">
        <v>7</v>
      </c>
      <c r="B8" s="9">
        <v>1</v>
      </c>
      <c r="C8" s="9">
        <v>2</v>
      </c>
      <c r="D8" s="9">
        <v>1</v>
      </c>
      <c r="E8" s="9">
        <v>1</v>
      </c>
      <c r="F8" s="9">
        <v>0</v>
      </c>
      <c r="G8" s="9">
        <v>1</v>
      </c>
      <c r="H8" s="9">
        <v>0</v>
      </c>
      <c r="I8" s="9">
        <v>3</v>
      </c>
      <c r="J8" s="9">
        <v>4</v>
      </c>
      <c r="K8" s="9">
        <v>3</v>
      </c>
      <c r="L8" s="9">
        <f>SUM(Table1[[#This Row],[Column1]:[Column10]])</f>
        <v>16</v>
      </c>
    </row>
    <row r="9" spans="1:12" s="9" customFormat="1" x14ac:dyDescent="0.3">
      <c r="A9" s="9">
        <v>8</v>
      </c>
      <c r="B9" s="9">
        <v>3</v>
      </c>
      <c r="C9" s="9">
        <v>1</v>
      </c>
      <c r="D9" s="9">
        <v>1</v>
      </c>
      <c r="E9" s="9">
        <v>2</v>
      </c>
      <c r="F9" s="9">
        <v>3</v>
      </c>
      <c r="G9" s="9">
        <v>0</v>
      </c>
      <c r="H9" s="9">
        <v>2</v>
      </c>
      <c r="I9" s="9">
        <v>0</v>
      </c>
      <c r="J9" s="9">
        <v>3</v>
      </c>
      <c r="K9" s="9">
        <v>1</v>
      </c>
      <c r="L9" s="9">
        <f>SUM(Table1[[#This Row],[Column1]:[Column10]])</f>
        <v>16</v>
      </c>
    </row>
    <row r="10" spans="1:12" s="9" customFormat="1" x14ac:dyDescent="0.3">
      <c r="A10" s="9">
        <v>9</v>
      </c>
      <c r="B10" s="9">
        <v>2</v>
      </c>
      <c r="C10" s="9">
        <v>1</v>
      </c>
      <c r="D10" s="9">
        <v>1</v>
      </c>
      <c r="E10" s="9">
        <v>1</v>
      </c>
      <c r="F10" s="9">
        <v>3</v>
      </c>
      <c r="G10" s="9">
        <v>3</v>
      </c>
      <c r="H10" s="9">
        <v>1</v>
      </c>
      <c r="I10" s="9">
        <v>1</v>
      </c>
      <c r="J10" s="9">
        <v>3</v>
      </c>
      <c r="K10" s="9">
        <v>1</v>
      </c>
      <c r="L10" s="9">
        <f>SUM(Table1[[#This Row],[Column1]:[Column10]])</f>
        <v>17</v>
      </c>
    </row>
    <row r="11" spans="1:12" x14ac:dyDescent="0.3">
      <c r="A11">
        <v>10</v>
      </c>
      <c r="B11">
        <v>0</v>
      </c>
      <c r="C11">
        <v>1</v>
      </c>
      <c r="D11">
        <v>2</v>
      </c>
      <c r="E11">
        <v>1</v>
      </c>
      <c r="F11">
        <v>1</v>
      </c>
      <c r="G11">
        <v>1</v>
      </c>
      <c r="H11">
        <v>3</v>
      </c>
      <c r="I11">
        <v>1</v>
      </c>
      <c r="J11">
        <v>2</v>
      </c>
      <c r="K11">
        <v>5</v>
      </c>
      <c r="L11">
        <f>SUM(Table1[[#This Row],[Column1]:[Column10]])</f>
        <v>17</v>
      </c>
    </row>
    <row r="12" spans="1:12" x14ac:dyDescent="0.3">
      <c r="A12">
        <v>11</v>
      </c>
      <c r="B12">
        <v>0</v>
      </c>
      <c r="C12">
        <v>1</v>
      </c>
      <c r="D12">
        <v>1</v>
      </c>
      <c r="E12">
        <v>1</v>
      </c>
      <c r="F12">
        <v>0</v>
      </c>
      <c r="G12">
        <v>2</v>
      </c>
      <c r="H12">
        <v>2</v>
      </c>
      <c r="I12">
        <v>3</v>
      </c>
      <c r="J12">
        <v>5</v>
      </c>
      <c r="K12">
        <v>2</v>
      </c>
      <c r="L12">
        <f>SUM(Table1[[#This Row],[Column1]:[Column10]])</f>
        <v>17</v>
      </c>
    </row>
    <row r="13" spans="1:12" x14ac:dyDescent="0.3">
      <c r="A13">
        <v>12</v>
      </c>
      <c r="B13">
        <v>2</v>
      </c>
      <c r="C13">
        <v>1</v>
      </c>
      <c r="D13">
        <v>2</v>
      </c>
      <c r="E13">
        <v>2</v>
      </c>
      <c r="F13">
        <v>0</v>
      </c>
      <c r="G13">
        <v>3</v>
      </c>
      <c r="H13">
        <v>1</v>
      </c>
      <c r="I13">
        <v>0</v>
      </c>
      <c r="J13">
        <v>4</v>
      </c>
      <c r="K13">
        <v>2</v>
      </c>
      <c r="L13">
        <f>SUM(Table1[[#This Row],[Column1]:[Column10]])</f>
        <v>17</v>
      </c>
    </row>
    <row r="14" spans="1:12" x14ac:dyDescent="0.3">
      <c r="A14">
        <v>13</v>
      </c>
      <c r="B14">
        <v>3</v>
      </c>
      <c r="C14">
        <v>3</v>
      </c>
      <c r="D14">
        <v>0</v>
      </c>
      <c r="E14">
        <v>1</v>
      </c>
      <c r="F14">
        <v>0</v>
      </c>
      <c r="G14">
        <v>3</v>
      </c>
      <c r="H14">
        <v>3</v>
      </c>
      <c r="I14">
        <v>1</v>
      </c>
      <c r="J14">
        <v>3</v>
      </c>
      <c r="K14">
        <v>1</v>
      </c>
      <c r="L14">
        <f>SUM(Table1[[#This Row],[Column1]:[Column10]])</f>
        <v>18</v>
      </c>
    </row>
    <row r="15" spans="1:12" x14ac:dyDescent="0.3">
      <c r="A15">
        <v>14</v>
      </c>
      <c r="B15">
        <v>2</v>
      </c>
      <c r="C15">
        <v>1</v>
      </c>
      <c r="D15">
        <v>1</v>
      </c>
      <c r="E15">
        <v>1</v>
      </c>
      <c r="F15">
        <v>3</v>
      </c>
      <c r="G15">
        <v>1</v>
      </c>
      <c r="H15">
        <v>0</v>
      </c>
      <c r="I15">
        <v>0</v>
      </c>
      <c r="J15">
        <v>4</v>
      </c>
      <c r="K15">
        <v>5</v>
      </c>
      <c r="L15">
        <f>SUM(Table1[[#This Row],[Column1]:[Column10]])</f>
        <v>18</v>
      </c>
    </row>
    <row r="16" spans="1:12" x14ac:dyDescent="0.3">
      <c r="A16">
        <v>15</v>
      </c>
      <c r="B16">
        <v>2</v>
      </c>
      <c r="C16">
        <v>2</v>
      </c>
      <c r="D16">
        <v>3</v>
      </c>
      <c r="E16">
        <v>3</v>
      </c>
      <c r="F16">
        <v>0</v>
      </c>
      <c r="G16">
        <v>3</v>
      </c>
      <c r="H16">
        <v>0</v>
      </c>
      <c r="I16">
        <v>2</v>
      </c>
      <c r="J16">
        <v>1</v>
      </c>
      <c r="K16">
        <v>2</v>
      </c>
      <c r="L16">
        <f>SUM(Table1[[#This Row],[Column1]:[Column10]])</f>
        <v>18</v>
      </c>
    </row>
    <row r="17" spans="1:12" x14ac:dyDescent="0.3">
      <c r="A17">
        <v>16</v>
      </c>
      <c r="B17">
        <v>0</v>
      </c>
      <c r="C17">
        <v>3</v>
      </c>
      <c r="D17">
        <v>0</v>
      </c>
      <c r="E17">
        <v>1</v>
      </c>
      <c r="F17">
        <v>2</v>
      </c>
      <c r="G17">
        <v>1</v>
      </c>
      <c r="H17">
        <v>3</v>
      </c>
      <c r="I17">
        <v>0</v>
      </c>
      <c r="J17">
        <v>5</v>
      </c>
      <c r="K17">
        <v>3</v>
      </c>
      <c r="L17">
        <f>SUM(Table1[[#This Row],[Column1]:[Column10]])</f>
        <v>18</v>
      </c>
    </row>
    <row r="18" spans="1:12" x14ac:dyDescent="0.3">
      <c r="A18">
        <v>17</v>
      </c>
      <c r="B18">
        <v>2</v>
      </c>
      <c r="C18">
        <v>3</v>
      </c>
      <c r="D18">
        <v>0</v>
      </c>
      <c r="E18">
        <v>2</v>
      </c>
      <c r="F18">
        <v>0</v>
      </c>
      <c r="G18">
        <v>1</v>
      </c>
      <c r="H18">
        <v>1</v>
      </c>
      <c r="I18">
        <v>2</v>
      </c>
      <c r="J18">
        <v>2</v>
      </c>
      <c r="K18">
        <v>5</v>
      </c>
      <c r="L18">
        <f>SUM(Table1[[#This Row],[Column1]:[Column10]])</f>
        <v>18</v>
      </c>
    </row>
    <row r="19" spans="1:12" x14ac:dyDescent="0.3">
      <c r="A19">
        <v>18</v>
      </c>
      <c r="B19">
        <v>0</v>
      </c>
      <c r="C19">
        <v>2</v>
      </c>
      <c r="D19">
        <v>3</v>
      </c>
      <c r="E19">
        <v>2</v>
      </c>
      <c r="F19">
        <v>0</v>
      </c>
      <c r="G19">
        <v>0</v>
      </c>
      <c r="H19">
        <v>1</v>
      </c>
      <c r="I19">
        <v>0</v>
      </c>
      <c r="J19">
        <v>5</v>
      </c>
      <c r="K19">
        <v>5</v>
      </c>
      <c r="L19">
        <f>SUM(Table1[[#This Row],[Column1]:[Column10]])</f>
        <v>18</v>
      </c>
    </row>
    <row r="20" spans="1:12" x14ac:dyDescent="0.3">
      <c r="A20">
        <v>19</v>
      </c>
      <c r="B20">
        <v>0</v>
      </c>
      <c r="C20">
        <v>1</v>
      </c>
      <c r="D20">
        <v>1</v>
      </c>
      <c r="E20">
        <v>2</v>
      </c>
      <c r="F20">
        <v>0</v>
      </c>
      <c r="G20">
        <v>3</v>
      </c>
      <c r="H20">
        <v>1</v>
      </c>
      <c r="I20">
        <v>3</v>
      </c>
      <c r="J20">
        <v>4</v>
      </c>
      <c r="K20">
        <v>4</v>
      </c>
      <c r="L20">
        <f>SUM(Table1[[#This Row],[Column1]:[Column10]])</f>
        <v>19</v>
      </c>
    </row>
    <row r="21" spans="1:12" x14ac:dyDescent="0.3">
      <c r="A21">
        <v>20</v>
      </c>
      <c r="B21">
        <v>3</v>
      </c>
      <c r="C21">
        <v>2</v>
      </c>
      <c r="D21">
        <v>2</v>
      </c>
      <c r="E21">
        <v>1</v>
      </c>
      <c r="F21">
        <v>1</v>
      </c>
      <c r="G21">
        <v>1</v>
      </c>
      <c r="H21">
        <v>3</v>
      </c>
      <c r="I21">
        <v>2</v>
      </c>
      <c r="J21">
        <v>3</v>
      </c>
      <c r="K21">
        <v>1</v>
      </c>
      <c r="L21">
        <f>SUM(Table1[[#This Row],[Column1]:[Column10]])</f>
        <v>19</v>
      </c>
    </row>
    <row r="22" spans="1:12" x14ac:dyDescent="0.3">
      <c r="A22">
        <v>21</v>
      </c>
      <c r="B22">
        <v>1</v>
      </c>
      <c r="C22">
        <v>1</v>
      </c>
      <c r="D22">
        <v>2</v>
      </c>
      <c r="E22">
        <v>1</v>
      </c>
      <c r="F22">
        <v>1</v>
      </c>
      <c r="G22">
        <v>2</v>
      </c>
      <c r="H22">
        <v>0</v>
      </c>
      <c r="I22">
        <v>2</v>
      </c>
      <c r="J22">
        <v>4</v>
      </c>
      <c r="K22">
        <v>5</v>
      </c>
      <c r="L22">
        <f>SUM(Table1[[#This Row],[Column1]:[Column10]])</f>
        <v>19</v>
      </c>
    </row>
    <row r="23" spans="1:12" x14ac:dyDescent="0.3">
      <c r="A23">
        <v>22</v>
      </c>
      <c r="B23">
        <v>3</v>
      </c>
      <c r="C23">
        <v>1</v>
      </c>
      <c r="D23">
        <v>0</v>
      </c>
      <c r="E23">
        <v>1</v>
      </c>
      <c r="F23">
        <v>2</v>
      </c>
      <c r="G23">
        <v>1</v>
      </c>
      <c r="H23">
        <v>3</v>
      </c>
      <c r="I23">
        <v>3</v>
      </c>
      <c r="J23">
        <v>3</v>
      </c>
      <c r="K23">
        <v>3</v>
      </c>
      <c r="L23">
        <f>SUM(Table1[[#This Row],[Column1]:[Column10]])</f>
        <v>20</v>
      </c>
    </row>
    <row r="24" spans="1:12" x14ac:dyDescent="0.3">
      <c r="A24">
        <v>23</v>
      </c>
      <c r="B24">
        <v>3</v>
      </c>
      <c r="C24">
        <v>1</v>
      </c>
      <c r="D24">
        <v>1</v>
      </c>
      <c r="E24">
        <v>1</v>
      </c>
      <c r="F24">
        <v>1</v>
      </c>
      <c r="G24">
        <v>3</v>
      </c>
      <c r="H24">
        <v>2</v>
      </c>
      <c r="I24">
        <v>0</v>
      </c>
      <c r="J24">
        <v>5</v>
      </c>
      <c r="K24">
        <v>4</v>
      </c>
      <c r="L24">
        <f>SUM(Table1[[#This Row],[Column1]:[Column10]])</f>
        <v>21</v>
      </c>
    </row>
    <row r="25" spans="1:12" x14ac:dyDescent="0.3">
      <c r="A25">
        <v>24</v>
      </c>
      <c r="B25">
        <v>3</v>
      </c>
      <c r="C25">
        <v>1</v>
      </c>
      <c r="D25">
        <v>3</v>
      </c>
      <c r="E25">
        <v>3</v>
      </c>
      <c r="F25">
        <v>2</v>
      </c>
      <c r="G25">
        <v>2</v>
      </c>
      <c r="H25">
        <v>1</v>
      </c>
      <c r="I25">
        <v>0</v>
      </c>
      <c r="J25">
        <v>4</v>
      </c>
      <c r="K25">
        <v>2</v>
      </c>
      <c r="L25">
        <f>SUM(Table1[[#This Row],[Column1]:[Column10]])</f>
        <v>21</v>
      </c>
    </row>
    <row r="26" spans="1:12" x14ac:dyDescent="0.3">
      <c r="A26">
        <v>25</v>
      </c>
      <c r="B26">
        <v>2</v>
      </c>
      <c r="C26">
        <v>1</v>
      </c>
      <c r="D26">
        <v>1</v>
      </c>
      <c r="E26">
        <v>3</v>
      </c>
      <c r="F26">
        <v>2</v>
      </c>
      <c r="G26">
        <v>3</v>
      </c>
      <c r="H26">
        <v>0</v>
      </c>
      <c r="I26">
        <v>0</v>
      </c>
      <c r="J26">
        <v>4</v>
      </c>
      <c r="K26">
        <v>5</v>
      </c>
      <c r="L26">
        <f>SUM(Table1[[#This Row],[Column1]:[Column10]])</f>
        <v>21</v>
      </c>
    </row>
    <row r="27" spans="1:12" s="9" customFormat="1" x14ac:dyDescent="0.3">
      <c r="A27" s="9">
        <v>26</v>
      </c>
      <c r="B27" s="9">
        <v>1</v>
      </c>
      <c r="C27" s="9">
        <v>3</v>
      </c>
      <c r="D27" s="9">
        <v>3</v>
      </c>
      <c r="E27" s="9">
        <v>1</v>
      </c>
      <c r="F27" s="9">
        <v>1</v>
      </c>
      <c r="G27" s="9">
        <v>2</v>
      </c>
      <c r="H27" s="9">
        <v>1</v>
      </c>
      <c r="I27" s="9">
        <v>0</v>
      </c>
      <c r="J27" s="9">
        <v>4</v>
      </c>
      <c r="K27" s="9">
        <v>5</v>
      </c>
      <c r="L27" s="9">
        <f>SUM(Table1[[#This Row],[Column1]:[Column10]])</f>
        <v>21</v>
      </c>
    </row>
    <row r="28" spans="1:12" s="9" customFormat="1" x14ac:dyDescent="0.3">
      <c r="A28" s="9">
        <v>27</v>
      </c>
      <c r="B28" s="9">
        <v>2</v>
      </c>
      <c r="C28" s="9">
        <v>1</v>
      </c>
      <c r="D28" s="9">
        <v>1</v>
      </c>
      <c r="E28" s="9">
        <v>1</v>
      </c>
      <c r="F28" s="9">
        <v>2</v>
      </c>
      <c r="G28" s="9">
        <v>1</v>
      </c>
      <c r="H28" s="9">
        <v>2</v>
      </c>
      <c r="I28" s="9">
        <v>2</v>
      </c>
      <c r="J28" s="9">
        <v>5</v>
      </c>
      <c r="K28" s="9">
        <v>5</v>
      </c>
      <c r="L28" s="9">
        <f>SUM(Table1[[#This Row],[Column1]:[Column10]])</f>
        <v>22</v>
      </c>
    </row>
    <row r="29" spans="1:12" s="9" customFormat="1" x14ac:dyDescent="0.3">
      <c r="A29" s="9">
        <v>28</v>
      </c>
      <c r="B29" s="9">
        <v>3</v>
      </c>
      <c r="C29" s="9">
        <v>3</v>
      </c>
      <c r="D29" s="9">
        <v>0</v>
      </c>
      <c r="E29" s="9">
        <v>1</v>
      </c>
      <c r="F29" s="9">
        <v>3</v>
      </c>
      <c r="G29" s="9">
        <v>2</v>
      </c>
      <c r="H29" s="9">
        <v>3</v>
      </c>
      <c r="I29" s="9">
        <v>0</v>
      </c>
      <c r="J29" s="9">
        <v>2</v>
      </c>
      <c r="K29" s="9">
        <v>5</v>
      </c>
      <c r="L29" s="9">
        <f>SUM(Table1[[#This Row],[Column1]:[Column10]])</f>
        <v>22</v>
      </c>
    </row>
    <row r="30" spans="1:12" s="9" customFormat="1" x14ac:dyDescent="0.3">
      <c r="A30" s="9">
        <v>29</v>
      </c>
      <c r="B30" s="9">
        <v>2</v>
      </c>
      <c r="C30" s="9">
        <v>1</v>
      </c>
      <c r="D30" s="9">
        <v>0</v>
      </c>
      <c r="E30" s="9">
        <v>2</v>
      </c>
      <c r="F30" s="9">
        <v>3</v>
      </c>
      <c r="G30" s="9">
        <v>3</v>
      </c>
      <c r="H30" s="9">
        <v>0</v>
      </c>
      <c r="I30" s="9">
        <v>3</v>
      </c>
      <c r="J30" s="9">
        <v>4</v>
      </c>
      <c r="K30" s="9">
        <v>5</v>
      </c>
      <c r="L30" s="9">
        <f>SUM(Table1[[#This Row],[Column1]:[Column10]])</f>
        <v>23</v>
      </c>
    </row>
    <row r="31" spans="1:12" s="9" customFormat="1" x14ac:dyDescent="0.3">
      <c r="A31" s="9">
        <v>30</v>
      </c>
      <c r="B31" s="9">
        <v>3</v>
      </c>
      <c r="C31" s="9">
        <v>3</v>
      </c>
      <c r="D31" s="9">
        <v>3</v>
      </c>
      <c r="E31" s="9">
        <v>3</v>
      </c>
      <c r="F31" s="9">
        <v>3</v>
      </c>
      <c r="G31" s="9">
        <v>1</v>
      </c>
      <c r="H31" s="9">
        <v>2</v>
      </c>
      <c r="I31" s="9">
        <v>2</v>
      </c>
      <c r="J31" s="9">
        <v>3</v>
      </c>
      <c r="K31" s="9">
        <v>1</v>
      </c>
      <c r="L31" s="9">
        <f>SUM(Table1[[#This Row],[Column1]:[Column10]])</f>
        <v>24</v>
      </c>
    </row>
    <row r="32" spans="1:12" s="9" customFormat="1" x14ac:dyDescent="0.3">
      <c r="A32" s="9">
        <v>31</v>
      </c>
      <c r="B32" s="9">
        <v>3</v>
      </c>
      <c r="C32" s="9">
        <v>1</v>
      </c>
      <c r="D32" s="9">
        <v>2</v>
      </c>
      <c r="E32" s="9">
        <v>2</v>
      </c>
      <c r="F32" s="9">
        <v>0</v>
      </c>
      <c r="G32" s="9">
        <v>3</v>
      </c>
      <c r="H32" s="9">
        <v>1</v>
      </c>
      <c r="I32" s="9">
        <v>3</v>
      </c>
      <c r="J32" s="9">
        <v>5</v>
      </c>
      <c r="K32" s="9">
        <v>4</v>
      </c>
      <c r="L32" s="9">
        <f>SUM(Table1[[#This Row],[Column1]:[Column10]])</f>
        <v>24</v>
      </c>
    </row>
    <row r="33" spans="1:12" s="9" customFormat="1" x14ac:dyDescent="0.3">
      <c r="A33" s="9">
        <v>32</v>
      </c>
      <c r="B33" s="9">
        <v>2</v>
      </c>
      <c r="C33" s="9">
        <v>1</v>
      </c>
      <c r="D33" s="9">
        <v>0</v>
      </c>
      <c r="E33" s="9">
        <v>3</v>
      </c>
      <c r="F33" s="9">
        <v>3</v>
      </c>
      <c r="G33" s="9">
        <v>2</v>
      </c>
      <c r="H33" s="9">
        <v>3</v>
      </c>
      <c r="I33" s="9">
        <v>3</v>
      </c>
      <c r="J33" s="9">
        <v>3</v>
      </c>
      <c r="K33" s="9">
        <v>5</v>
      </c>
      <c r="L33" s="9">
        <f>SUM(Table1[[#This Row],[Column1]:[Column10]])</f>
        <v>25</v>
      </c>
    </row>
    <row r="34" spans="1:12" s="9" customFormat="1" x14ac:dyDescent="0.3">
      <c r="A34" s="9">
        <v>33</v>
      </c>
      <c r="B34" s="9">
        <v>2</v>
      </c>
      <c r="C34" s="9">
        <v>2</v>
      </c>
      <c r="D34" s="9">
        <v>3</v>
      </c>
      <c r="E34" s="9">
        <v>3</v>
      </c>
      <c r="F34" s="9">
        <v>3</v>
      </c>
      <c r="G34" s="9">
        <v>2</v>
      </c>
      <c r="H34" s="9">
        <v>0</v>
      </c>
      <c r="I34" s="9">
        <v>3</v>
      </c>
      <c r="J34" s="9">
        <v>4</v>
      </c>
      <c r="K34" s="9">
        <v>4</v>
      </c>
      <c r="L34" s="9">
        <f>SUM(Table1[[#This Row],[Column1]:[Column10]])</f>
        <v>26</v>
      </c>
    </row>
    <row r="35" spans="1:12" s="9" customFormat="1" x14ac:dyDescent="0.3">
      <c r="A35" s="9">
        <v>34</v>
      </c>
      <c r="B35" s="9">
        <v>3</v>
      </c>
      <c r="C35" s="9">
        <v>3</v>
      </c>
      <c r="D35" s="9">
        <v>2</v>
      </c>
      <c r="E35" s="9">
        <v>2</v>
      </c>
      <c r="F35" s="9">
        <v>3</v>
      </c>
      <c r="G35" s="9">
        <v>3</v>
      </c>
      <c r="H35" s="9">
        <v>1</v>
      </c>
      <c r="I35" s="9">
        <v>2</v>
      </c>
      <c r="J35" s="9">
        <v>3</v>
      </c>
      <c r="K35" s="9">
        <v>4</v>
      </c>
      <c r="L35" s="9">
        <f>SUM(Table1[[#This Row],[Column1]:[Column10]])</f>
        <v>26</v>
      </c>
    </row>
    <row r="36" spans="1:12" s="9" customFormat="1" x14ac:dyDescent="0.3">
      <c r="A36" s="9" t="s">
        <v>85</v>
      </c>
      <c r="B36" s="9">
        <f>SUM(B2:B10)</f>
        <v>13</v>
      </c>
      <c r="C36" s="9">
        <f>SUM(C2:C10)</f>
        <v>11</v>
      </c>
      <c r="D36" s="9">
        <f>SUM(D2:D10)</f>
        <v>12</v>
      </c>
      <c r="E36" s="9">
        <f t="shared" ref="C36:K36" si="0">SUM(E2:E10)</f>
        <v>11</v>
      </c>
      <c r="F36" s="9">
        <f t="shared" si="0"/>
        <v>12</v>
      </c>
      <c r="G36" s="9">
        <f t="shared" si="0"/>
        <v>12</v>
      </c>
      <c r="H36" s="9">
        <f t="shared" si="0"/>
        <v>8</v>
      </c>
      <c r="I36" s="9">
        <f t="shared" si="0"/>
        <v>10</v>
      </c>
      <c r="J36" s="9">
        <f t="shared" si="0"/>
        <v>24</v>
      </c>
      <c r="K36" s="9">
        <f t="shared" si="0"/>
        <v>16</v>
      </c>
    </row>
    <row r="37" spans="1:12" s="9" customFormat="1" x14ac:dyDescent="0.3">
      <c r="A37" s="9" t="s">
        <v>84</v>
      </c>
      <c r="B37" s="9">
        <f>SUM(B27:B35)</f>
        <v>21</v>
      </c>
      <c r="C37" s="9">
        <f>SUM(C27:C35)</f>
        <v>18</v>
      </c>
      <c r="D37" s="9">
        <f t="shared" ref="C37:K37" si="1">SUM(D27:D35)</f>
        <v>14</v>
      </c>
      <c r="E37" s="9">
        <f t="shared" si="1"/>
        <v>18</v>
      </c>
      <c r="F37" s="9">
        <f t="shared" si="1"/>
        <v>21</v>
      </c>
      <c r="G37" s="9">
        <f t="shared" si="1"/>
        <v>19</v>
      </c>
      <c r="H37" s="9">
        <f t="shared" si="1"/>
        <v>13</v>
      </c>
      <c r="I37" s="9">
        <f t="shared" si="1"/>
        <v>18</v>
      </c>
      <c r="J37" s="9">
        <f t="shared" si="1"/>
        <v>33</v>
      </c>
      <c r="K37" s="9">
        <f t="shared" si="1"/>
        <v>38</v>
      </c>
    </row>
    <row r="38" spans="1:12" x14ac:dyDescent="0.3">
      <c r="A38" t="s">
        <v>86</v>
      </c>
      <c r="B38">
        <f>MAX(Table1[Column1])</f>
        <v>3</v>
      </c>
      <c r="C38">
        <f>MAX(Table1[Column2])</f>
        <v>3</v>
      </c>
      <c r="D38">
        <f>MAX(Table1[Column3])</f>
        <v>3</v>
      </c>
      <c r="E38">
        <f>MAX(Table1[Column4])</f>
        <v>3</v>
      </c>
      <c r="F38">
        <f>MAX(Table1[Column5])</f>
        <v>3</v>
      </c>
      <c r="G38">
        <f>MAX(Table1[Column6])</f>
        <v>3</v>
      </c>
      <c r="H38">
        <f>MAX(Table1[Column7])</f>
        <v>3</v>
      </c>
      <c r="I38">
        <f>MAX(Table1[Column8])</f>
        <v>3</v>
      </c>
      <c r="J38">
        <f>MAX(Table1[Column9])</f>
        <v>5</v>
      </c>
      <c r="K38">
        <f>MAX(Table1[Column10])</f>
        <v>5</v>
      </c>
    </row>
    <row r="39" spans="1:12" x14ac:dyDescent="0.3">
      <c r="A39" t="s">
        <v>87</v>
      </c>
      <c r="B39">
        <f>MIN(Table1[Column1])</f>
        <v>0</v>
      </c>
      <c r="C39">
        <f>MIN(Table1[Column2])</f>
        <v>1</v>
      </c>
      <c r="D39">
        <f>MIN(Table1[Column3])</f>
        <v>0</v>
      </c>
      <c r="E39">
        <f>MIN(Table1[Column4])</f>
        <v>1</v>
      </c>
      <c r="F39">
        <f>MIN(Table1[Column5])</f>
        <v>0</v>
      </c>
      <c r="G39">
        <f>MIN(Table1[Column6])</f>
        <v>0</v>
      </c>
      <c r="H39">
        <f>MIN(Table1[Column7])</f>
        <v>0</v>
      </c>
      <c r="I39">
        <f>MIN(Table1[Column8])</f>
        <v>0</v>
      </c>
      <c r="J39">
        <f>MIN(Table1[Column9])</f>
        <v>1</v>
      </c>
      <c r="K39">
        <f>MIN(Table1[Column10])</f>
        <v>1</v>
      </c>
    </row>
    <row r="40" spans="1:12" x14ac:dyDescent="0.3">
      <c r="A40" s="11" t="s">
        <v>83</v>
      </c>
      <c r="B40" s="10">
        <f>(Table1[[#Totals],[Column1]]+B37-2*9*B39)/(2*9*(B38-B39))</f>
        <v>0.62962962962962965</v>
      </c>
      <c r="C40" s="10">
        <f>(Table1[[#Totals],[Column2]]+C37-2*9*C39)/(2*9*(C38-C39))</f>
        <v>0.30555555555555558</v>
      </c>
      <c r="D40" s="10">
        <f>(Table1[[#Totals],[Column3]]+D37-2*9*D39)/(2*9*(D38-D39))</f>
        <v>0.48148148148148145</v>
      </c>
      <c r="E40" s="10">
        <f>(Table1[[#Totals],[Column4]]+E37-2*9*E39)/(2*9*(E38-E39))</f>
        <v>0.30555555555555558</v>
      </c>
      <c r="F40" s="10">
        <f>(Table1[[#Totals],[Column5]]+F37-2*9*F39)/(2*9*(F38-F39))</f>
        <v>0.61111111111111116</v>
      </c>
      <c r="G40" s="10">
        <f>(Table1[[#Totals],[Column6]]+G37-2*9*G39)/(2*9*(G38-G39))</f>
        <v>0.57407407407407407</v>
      </c>
      <c r="H40" s="10">
        <f>(Table1[[#Totals],[Column7]]+H37-2*9*H39)/(2*9*(H38-H39))</f>
        <v>0.3888888888888889</v>
      </c>
      <c r="I40" s="10">
        <f>(Table1[[#Totals],[Column8]]+I37-2*9*I39)/(2*9*(I38-I39))</f>
        <v>0.51851851851851849</v>
      </c>
      <c r="J40" s="10">
        <f>(Table1[[#Totals],[Column9]]+J37-2*9*J39)/(2*9*(J38-J39))</f>
        <v>0.54166666666666663</v>
      </c>
      <c r="K40" s="10">
        <f>(Table1[[#Totals],[Column10]]+K37-2*9*K39)/(2*9*(K38-K39))</f>
        <v>0.5</v>
      </c>
    </row>
    <row r="41" spans="1:12" x14ac:dyDescent="0.3">
      <c r="A41" s="13" t="s">
        <v>88</v>
      </c>
      <c r="B41" s="12">
        <f>(B37-Table1[[#Totals],[Column1]])/(9*(B38-B39))</f>
        <v>0.29629629629629628</v>
      </c>
      <c r="C41" s="12">
        <f>(C37-Table1[[#Totals],[Column2]])/(9*(C38-C39))</f>
        <v>0.3888888888888889</v>
      </c>
      <c r="D41" s="12">
        <f>(D37-Table1[[#Totals],[Column3]])/(9*(D38-D39))</f>
        <v>7.407407407407407E-2</v>
      </c>
      <c r="E41" s="12">
        <f>(E37-Table1[[#Totals],[Column4]])/(9*(E38-E39))</f>
        <v>0.3888888888888889</v>
      </c>
      <c r="F41" s="12">
        <f>(F37-Table1[[#Totals],[Column5]])/(9*(F38-F39))</f>
        <v>0.33333333333333331</v>
      </c>
      <c r="G41" s="12">
        <f>(G37-Table1[[#Totals],[Column6]])/(9*(G38-G39))</f>
        <v>0.25925925925925924</v>
      </c>
      <c r="H41" s="12">
        <f>(H37-Table1[[#Totals],[Column7]])/(9*(H38-H39))</f>
        <v>0.18518518518518517</v>
      </c>
      <c r="I41" s="12">
        <f>(I37-Table1[[#Totals],[Column8]])/(9*(I38-I39))</f>
        <v>0.29629629629629628</v>
      </c>
      <c r="J41" s="12">
        <f>(J37-Table1[[#Totals],[Column9]])/(9*(J38-J39))</f>
        <v>0.25</v>
      </c>
      <c r="K41" s="12">
        <f>(K37-Table1[[#Totals],[Column10]])/(9*(K38-K39))</f>
        <v>0.61111111111111116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คะแนนแบบทดสอบปรนัย</vt:lpstr>
      <vt:lpstr>คะแนนแบบทดสอบอัตนัย</vt:lpstr>
      <vt:lpstr>ค่าความยาก อำนาจจำแนกอัตนัย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mercedesbenz</dc:creator>
  <cp:lastModifiedBy>JAKKAPONG PAENTONG</cp:lastModifiedBy>
  <dcterms:created xsi:type="dcterms:W3CDTF">2019-03-23T08:13:10Z</dcterms:created>
  <dcterms:modified xsi:type="dcterms:W3CDTF">2023-11-28T07:43:34Z</dcterms:modified>
</cp:coreProperties>
</file>